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filterPrivacy="1" defaultThemeVersion="124226"/>
  <xr:revisionPtr revIDLastSave="0" documentId="13_ncr:1_{5710788A-AE37-476A-88DF-8D3FDDFD5CB6}" xr6:coauthVersionLast="47" xr6:coauthVersionMax="47" xr10:uidLastSave="{00000000-0000-0000-0000-000000000000}"/>
  <bookViews>
    <workbookView xWindow="28680" yWindow="-120" windowWidth="29040" windowHeight="15720" tabRatio="620" xr2:uid="{00000000-000D-0000-FFFF-FFFF00000000}"/>
  </bookViews>
  <sheets>
    <sheet name="Q&amp;A" sheetId="1" r:id="rId1"/>
    <sheet name="Data 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0" i="1" l="1"/>
  <c r="D10" i="1" l="1"/>
  <c r="F10" i="1" s="1"/>
  <c r="D33" i="1" l="1"/>
  <c r="D30" i="1"/>
  <c r="D29" i="1"/>
  <c r="D31" i="1" l="1"/>
  <c r="F31" i="1" s="1"/>
  <c r="D38" i="1"/>
  <c r="D37" i="1"/>
  <c r="D16" i="1" l="1"/>
  <c r="D15" i="1"/>
  <c r="D14" i="1"/>
  <c r="D13" i="1"/>
  <c r="D26" i="1"/>
  <c r="D22" i="1"/>
  <c r="D11" i="1"/>
  <c r="D21" i="1"/>
  <c r="F33" i="1" l="1"/>
  <c r="F30" i="1"/>
  <c r="F29" i="1"/>
  <c r="F20" i="1"/>
  <c r="F38" i="1"/>
  <c r="F11" i="1"/>
  <c r="F37" i="1"/>
  <c r="D34" i="1"/>
  <c r="F34" i="1" s="1"/>
  <c r="D35" i="1"/>
  <c r="F35" i="1" s="1"/>
  <c r="D28" i="1"/>
  <c r="F28" i="1" s="1"/>
  <c r="F26" i="1"/>
  <c r="D25" i="1"/>
  <c r="F25" i="1" s="1"/>
  <c r="D24" i="1"/>
  <c r="F24" i="1" s="1"/>
  <c r="F22" i="1"/>
  <c r="D19" i="1"/>
  <c r="F19" i="1" s="1"/>
  <c r="F21" i="1"/>
  <c r="D18" i="1"/>
  <c r="F18" i="1" s="1"/>
  <c r="F14" i="1"/>
  <c r="F15" i="1"/>
  <c r="F16" i="1"/>
  <c r="F13" i="1"/>
  <c r="D6" i="1"/>
  <c r="F6" i="1" s="1"/>
  <c r="D7" i="1"/>
  <c r="F7" i="1" s="1"/>
  <c r="D8" i="1"/>
  <c r="F8" i="1" s="1"/>
  <c r="D9" i="1"/>
  <c r="F9" i="1" s="1"/>
  <c r="D5" i="1"/>
  <c r="F5" i="1" s="1"/>
  <c r="F32" i="1" l="1"/>
  <c r="H32" i="1" s="1"/>
  <c r="F36" i="1"/>
  <c r="H36" i="1" s="1"/>
  <c r="F23" i="1"/>
  <c r="H23" i="1" s="1"/>
  <c r="F17" i="1"/>
  <c r="H17" i="1" s="1"/>
  <c r="F27" i="1"/>
  <c r="H27" i="1" s="1"/>
  <c r="F12" i="1"/>
  <c r="H12" i="1" s="1"/>
  <c r="F4" i="1"/>
  <c r="I12" i="1" l="1"/>
  <c r="B54" i="1"/>
  <c r="B59" i="1"/>
  <c r="I36" i="1"/>
  <c r="B57" i="1"/>
  <c r="I27" i="1"/>
  <c r="B58" i="1"/>
  <c r="I32" i="1"/>
  <c r="B56" i="1"/>
  <c r="I23" i="1"/>
  <c r="B55" i="1"/>
  <c r="I17" i="1"/>
  <c r="H39" i="1"/>
  <c r="H40" i="1" s="1"/>
  <c r="H4" i="1"/>
  <c r="B53" i="1" l="1"/>
  <c r="I4" i="1"/>
</calcChain>
</file>

<file path=xl/sharedStrings.xml><?xml version="1.0" encoding="utf-8"?>
<sst xmlns="http://schemas.openxmlformats.org/spreadsheetml/2006/main" count="145" uniqueCount="100">
  <si>
    <t xml:space="preserve">Generall environmental work </t>
  </si>
  <si>
    <t>Materials and chemicals handling</t>
  </si>
  <si>
    <t>Waste</t>
  </si>
  <si>
    <t>Transportation</t>
  </si>
  <si>
    <t>Energy</t>
  </si>
  <si>
    <t>Suppliers</t>
  </si>
  <si>
    <t>Questions</t>
  </si>
  <si>
    <t>Answers</t>
  </si>
  <si>
    <t>Compliance with environmental legislation</t>
  </si>
  <si>
    <t>yes</t>
  </si>
  <si>
    <t>no</t>
  </si>
  <si>
    <t>partly</t>
  </si>
  <si>
    <t>don't know</t>
  </si>
  <si>
    <t>N/A</t>
  </si>
  <si>
    <t>Answers by choise</t>
  </si>
  <si>
    <t>75-100%</t>
  </si>
  <si>
    <t>50-75%</t>
  </si>
  <si>
    <t>25-50%</t>
  </si>
  <si>
    <t>0-25%</t>
  </si>
  <si>
    <t>Results company grading</t>
  </si>
  <si>
    <t>A</t>
  </si>
  <si>
    <t>B</t>
  </si>
  <si>
    <t>C</t>
  </si>
  <si>
    <t>D</t>
  </si>
  <si>
    <t>E</t>
  </si>
  <si>
    <t>F</t>
  </si>
  <si>
    <t>Grade</t>
  </si>
  <si>
    <t>Grade:</t>
  </si>
  <si>
    <t>Grading (question chemical/material)</t>
  </si>
  <si>
    <t>&lt;1%</t>
  </si>
  <si>
    <t>&lt;2%</t>
  </si>
  <si>
    <t>2-5%</t>
  </si>
  <si>
    <t>&gt;5%</t>
  </si>
  <si>
    <t>boat/train</t>
  </si>
  <si>
    <t>truck</t>
  </si>
  <si>
    <t>flight</t>
  </si>
  <si>
    <t>mixed</t>
  </si>
  <si>
    <t>energy that pass the demands for environmental choice of energy (swe: miljövalsel)</t>
  </si>
  <si>
    <t>partly used purchase of environmental labeled energy or fuel</t>
  </si>
  <si>
    <t>no demands for environmental in the companies demands for purchase</t>
  </si>
  <si>
    <t>Question 7</t>
  </si>
  <si>
    <t>Dont´t change the information in this sheet since that might affect the information negative in sheet 1 named "Q&amp;A"!</t>
  </si>
  <si>
    <t>Summary</t>
  </si>
  <si>
    <t>Question (compliance)</t>
  </si>
  <si>
    <r>
      <rPr>
        <b/>
        <sz val="9"/>
        <color theme="3"/>
        <rFont val="Calibri"/>
        <family val="2"/>
        <scheme val="minor"/>
      </rPr>
      <t xml:space="preserve">
3=very important
2=important
1=less important
</t>
    </r>
    <r>
      <rPr>
        <b/>
        <sz val="13"/>
        <color theme="3"/>
        <rFont val="Calibri"/>
        <family val="2"/>
        <scheme val="minor"/>
      </rPr>
      <t xml:space="preserve">Weighting </t>
    </r>
  </si>
  <si>
    <t>Company name:</t>
  </si>
  <si>
    <t>Grading: A-F, A= Excellent</t>
  </si>
  <si>
    <t>Result of the companys environmental work:</t>
  </si>
  <si>
    <t>No environmental aspects considered</t>
  </si>
  <si>
    <t>Partly environmental labeled energy or fuel used</t>
  </si>
  <si>
    <t>Full compliance with demands for environmental choice of energy (swe: miljövalsel)</t>
  </si>
  <si>
    <t xml:space="preserve">General environmental work </t>
  </si>
  <si>
    <t>Date:</t>
  </si>
  <si>
    <t>Materials and chemicals (=components)</t>
  </si>
  <si>
    <t>23. To what extent are your company cars electric or hybrid?</t>
  </si>
  <si>
    <t>24. What type of energy is bought for office, storage and production purposes? (pick the answer that best corresponds)</t>
  </si>
  <si>
    <t xml:space="preserve">28. To what extent do you audit your largest suppliers environmental work (except transportation companies)?  </t>
  </si>
  <si>
    <t>Points (auto)</t>
  </si>
  <si>
    <t>Results (points)</t>
  </si>
  <si>
    <t>IF(H39&gt;='Data '!G3;"A";IF(H39&gt;='Data '!G4;"B";IF(H39&gt;='Data '!G5;"C";IF(H39&gt;='Data '!G6;"D";IF(H39&gt;='Data '!G7;"E";"F")))))</t>
  </si>
  <si>
    <t>N/A (no cars are used)</t>
  </si>
  <si>
    <t>1-25%</t>
  </si>
  <si>
    <t>50-100%</t>
  </si>
  <si>
    <t>5. Does the management team continuously evaluate minimizing the companys negative environmental impact in its activities?</t>
  </si>
  <si>
    <t>1. Does the company have an environmental policy or statement?</t>
  </si>
  <si>
    <t>6. Does the company have a methodology to lift up and address good ideas from employees on environmental actions?</t>
  </si>
  <si>
    <t>7. To what degree (0-100% of turnover) are the products/services offered promoted as environmental friendly?</t>
  </si>
  <si>
    <t>10. Does the operation generate any external noise, smell or other inconvenience (e.g. littering) outside the buildings?</t>
  </si>
  <si>
    <t xml:space="preserve">11. Has any complaints been reported by neighbours during the last year regarding noise, smell or littering? </t>
  </si>
  <si>
    <t>12. Does your organisation have the knowledge regarding if your products/services contain environmental hazardous components?</t>
  </si>
  <si>
    <t>13. Are material declarations available for all your products?</t>
  </si>
  <si>
    <t xml:space="preserve">14. How large part of your turnover (%) include products with components that will be phased out within the next 5 years (due to environmental laws, demands from the authorities or demands from customers)?  </t>
  </si>
  <si>
    <t>16. Does the company work actively to reduce materials, chemicals- and energy consumption?</t>
  </si>
  <si>
    <t xml:space="preserve">17. Does your company work with reducing amounts of waste generated by the its operation? Describe how. </t>
  </si>
  <si>
    <t xml:space="preserve">18. Are licensed waste contractors used? </t>
  </si>
  <si>
    <t xml:space="preserve">19. To what degree are your products (% of turnover) re-used or reycled by you? </t>
  </si>
  <si>
    <r>
      <t xml:space="preserve">20. Does the main part of </t>
    </r>
    <r>
      <rPr>
        <u/>
        <sz val="11"/>
        <color theme="4" tint="-0.249977111117893"/>
        <rFont val="Calibri"/>
        <family val="2"/>
        <scheme val="minor"/>
      </rPr>
      <t>your chosen</t>
    </r>
    <r>
      <rPr>
        <sz val="11"/>
        <color theme="4" tint="-0.249977111117893"/>
        <rFont val="Calibri"/>
        <family val="2"/>
        <scheme val="minor"/>
      </rPr>
      <t>/preferred logistic partners/companies have an active environmental work?</t>
    </r>
  </si>
  <si>
    <t>21. Which modes of transport is mainly used for delivering goods/services to the customer when you have the option to choose?</t>
  </si>
  <si>
    <t>22. Which modes of transport is mainly used for delivering goods/services from the suppliers?</t>
  </si>
  <si>
    <t>27. When choosing a new supplier, to what extent do you evaluate their environmental impact?</t>
  </si>
  <si>
    <t>Result per category</t>
  </si>
  <si>
    <t>Comment</t>
  </si>
  <si>
    <r>
      <t>Instructions:</t>
    </r>
    <r>
      <rPr>
        <sz val="14"/>
        <color theme="3"/>
        <rFont val="Calibri"/>
        <family val="2"/>
        <scheme val="minor"/>
      </rPr>
      <t xml:space="preserve"> Answer the questions by using the dropdown option in column B. If necessary, comment in column C. 
Do not try to change anything else.</t>
    </r>
    <r>
      <rPr>
        <b/>
        <sz val="14"/>
        <color theme="3"/>
        <rFont val="Calibri"/>
        <family val="2"/>
        <scheme val="minor"/>
      </rPr>
      <t xml:space="preserve"> </t>
    </r>
    <r>
      <rPr>
        <sz val="14"/>
        <color theme="3"/>
        <rFont val="Calibri"/>
        <family val="2"/>
        <scheme val="minor"/>
      </rPr>
      <t>(note that some columns are hidden, weighing the questions, which could be helpful in creating an action plan)</t>
    </r>
  </si>
  <si>
    <r>
      <t xml:space="preserve">3. Does the company have any environmental management system/tool (e.g. EMAS, ISO 14001. etc)? </t>
    </r>
    <r>
      <rPr>
        <b/>
        <sz val="11"/>
        <color theme="4" tint="-0.249977111117893"/>
        <rFont val="Calibri"/>
        <family val="2"/>
        <scheme val="minor"/>
      </rPr>
      <t>If so, state which one</t>
    </r>
    <r>
      <rPr>
        <sz val="11"/>
        <color theme="4" tint="-0.249977111117893"/>
        <rFont val="Calibri"/>
        <family val="2"/>
        <scheme val="minor"/>
      </rPr>
      <t xml:space="preserve"> (in column C) </t>
    </r>
  </si>
  <si>
    <r>
      <t>8. Is the company obliged to hold any environmental permit or has duty to notify the environmental authorities of its operations?</t>
    </r>
    <r>
      <rPr>
        <b/>
        <sz val="11"/>
        <color theme="4" tint="-0.249977111117893"/>
        <rFont val="Calibri"/>
        <family val="2"/>
        <scheme val="minor"/>
      </rPr>
      <t xml:space="preserve"> If yes, what is the reason for this demand</t>
    </r>
    <r>
      <rPr>
        <sz val="11"/>
        <color theme="4" tint="-0.249977111117893"/>
        <rFont val="Calibri"/>
        <family val="2"/>
        <scheme val="minor"/>
      </rPr>
      <t xml:space="preserve"> (motivate in column C) </t>
    </r>
  </si>
  <si>
    <r>
      <t xml:space="preserve">9. Has there been any non-compliance issues in relation to the environmental permit or regulations the last year? </t>
    </r>
    <r>
      <rPr>
        <b/>
        <sz val="11"/>
        <color theme="4" tint="-0.249977111117893"/>
        <rFont val="Calibri"/>
        <family val="2"/>
        <scheme val="minor"/>
      </rPr>
      <t>If yes, please explain</t>
    </r>
    <r>
      <rPr>
        <sz val="11"/>
        <color theme="4" tint="-0.249977111117893"/>
        <rFont val="Calibri"/>
        <family val="2"/>
        <scheme val="minor"/>
      </rPr>
      <t xml:space="preserve">. </t>
    </r>
  </si>
  <si>
    <r>
      <t xml:space="preserve">26. Do you work actively to reduce your energy consumption in the buildings? </t>
    </r>
    <r>
      <rPr>
        <b/>
        <sz val="11"/>
        <color theme="4" tint="-0.249977111117893"/>
        <rFont val="Calibri"/>
        <family val="2"/>
        <scheme val="minor"/>
      </rPr>
      <t>If so, please describe.</t>
    </r>
  </si>
  <si>
    <r>
      <t xml:space="preserve">25. Are the buildings used certified/classified according to any environmental system e.g.  BREAM, LEED, Miljöbyggnad or similar? </t>
    </r>
    <r>
      <rPr>
        <b/>
        <sz val="11"/>
        <color theme="4" tint="-0.249977111117893"/>
        <rFont val="Calibri"/>
        <family val="2"/>
        <scheme val="minor"/>
      </rPr>
      <t>If yes, state which certified system.</t>
    </r>
    <r>
      <rPr>
        <sz val="11"/>
        <color theme="4" tint="-0.249977111117893"/>
        <rFont val="Calibri"/>
        <family val="2"/>
        <scheme val="minor"/>
      </rPr>
      <t xml:space="preserve"> </t>
    </r>
  </si>
  <si>
    <t>Question 23 - Co cars</t>
  </si>
  <si>
    <t>Grading question 21 - means of transport</t>
  </si>
  <si>
    <t>Question 24 - Energy used</t>
  </si>
  <si>
    <t>Fråga 14</t>
  </si>
  <si>
    <t>Question 15</t>
  </si>
  <si>
    <t xml:space="preserve">24. Does the company buy energy to the offices and the operation? </t>
  </si>
  <si>
    <t>Total possible points</t>
  </si>
  <si>
    <t>4. In the companys strategic plan, are environmental aspects covered in a "main strategy" score card?</t>
  </si>
  <si>
    <t xml:space="preserve">15. Is the company looking for alternative materials or chemicals referred to in question 14? </t>
  </si>
  <si>
    <t>2. Does the company have yearly reviews of its environmental goals/KPI's?</t>
  </si>
  <si>
    <t>0%</t>
  </si>
  <si>
    <t>Version january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</si>
</sst>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8"/>
      <color rgb="FFFF0000"/>
      <name val="Calibri"/>
      <family val="2"/>
      <scheme val="minor"/>
    </font>
    <font>
      <sz val="11"/>
      <color theme="3"/>
      <name val="Calibri"/>
      <family val="2"/>
      <scheme val="minor"/>
    </font>
    <font>
      <b/>
      <sz val="9"/>
      <color theme="3"/>
      <name val="Calibri"/>
      <family val="2"/>
      <scheme val="minor"/>
    </font>
    <font>
      <b/>
      <sz val="14"/>
      <color theme="3"/>
      <name val="Calibri"/>
      <family val="2"/>
      <scheme val="minor"/>
    </font>
    <font>
      <b/>
      <sz val="26"/>
      <color theme="3"/>
      <name val="Calibri"/>
      <family val="2"/>
      <scheme val="minor"/>
    </font>
    <font>
      <b/>
      <sz val="48"/>
      <color theme="3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b/>
      <sz val="16"/>
      <color theme="3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4"/>
      <color theme="3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4" tint="-0.249977111117893"/>
      <name val="Calibri"/>
      <family val="2"/>
      <scheme val="minor"/>
    </font>
    <font>
      <u/>
      <sz val="11"/>
      <color theme="4" tint="-0.249977111117893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/>
      </bottom>
      <diagonal/>
    </border>
    <border>
      <left/>
      <right/>
      <top style="medium">
        <color indexed="64"/>
      </top>
      <bottom style="thick">
        <color theme="4" tint="0.499984740745262"/>
      </bottom>
      <diagonal/>
    </border>
    <border>
      <left/>
      <right style="medium">
        <color indexed="64"/>
      </right>
      <top style="medium">
        <color indexed="64"/>
      </top>
      <bottom style="thick">
        <color theme="4" tint="0.499984740745262"/>
      </bottom>
      <diagonal/>
    </border>
    <border>
      <left style="medium">
        <color indexed="64"/>
      </left>
      <right/>
      <top/>
      <bottom style="thick">
        <color theme="4" tint="0.499984740745262"/>
      </bottom>
      <diagonal/>
    </border>
    <border>
      <left/>
      <right style="medium">
        <color indexed="64"/>
      </right>
      <top/>
      <bottom style="thick">
        <color theme="4" tint="0.499984740745262"/>
      </bottom>
      <diagonal/>
    </border>
    <border>
      <left style="medium">
        <color indexed="64"/>
      </left>
      <right/>
      <top/>
      <bottom style="medium">
        <color theme="4" tint="0.39997558519241921"/>
      </bottom>
      <diagonal/>
    </border>
    <border>
      <left/>
      <right style="medium">
        <color indexed="64"/>
      </right>
      <top/>
      <bottom style="medium">
        <color theme="4" tint="0.3999755851924192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theme="4"/>
      </top>
      <bottom style="medium">
        <color indexed="64"/>
      </bottom>
      <diagonal/>
    </border>
    <border>
      <left/>
      <right style="medium">
        <color indexed="64"/>
      </right>
      <top style="thin">
        <color theme="4"/>
      </top>
      <bottom style="medium">
        <color indexed="64"/>
      </bottom>
      <diagonal/>
    </border>
    <border>
      <left style="medium">
        <color indexed="64"/>
      </left>
      <right/>
      <top style="thick">
        <color theme="4" tint="0.499984740745262"/>
      </top>
      <bottom style="thick">
        <color theme="4" tint="0.499984740745262"/>
      </bottom>
      <diagonal/>
    </border>
    <border>
      <left/>
      <right/>
      <top style="thick">
        <color theme="4" tint="0.499984740745262"/>
      </top>
      <bottom style="thick">
        <color theme="4" tint="0.499984740745262"/>
      </bottom>
      <diagonal/>
    </border>
    <border>
      <left/>
      <right style="medium">
        <color indexed="64"/>
      </right>
      <top style="thick">
        <color theme="4" tint="0.499984740745262"/>
      </top>
      <bottom style="thick">
        <color theme="4" tint="0.4999847407452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theme="4"/>
      </top>
      <bottom style="medium">
        <color indexed="64"/>
      </bottom>
      <diagonal/>
    </border>
  </borders>
  <cellStyleXfs count="5">
    <xf numFmtId="0" fontId="0" fillId="0" borderId="0"/>
    <xf numFmtId="0" fontId="1" fillId="0" borderId="1" applyNumberFormat="0" applyFill="0" applyAlignment="0" applyProtection="0"/>
    <xf numFmtId="0" fontId="2" fillId="0" borderId="2" applyNumberFormat="0" applyFill="0" applyAlignment="0" applyProtection="0"/>
    <xf numFmtId="0" fontId="2" fillId="0" borderId="0" applyNumberFormat="0" applyFill="0" applyBorder="0" applyAlignment="0" applyProtection="0"/>
    <xf numFmtId="0" fontId="14" fillId="0" borderId="4" applyNumberFormat="0" applyFill="0" applyAlignment="0" applyProtection="0"/>
  </cellStyleXfs>
  <cellXfs count="76">
    <xf numFmtId="0" fontId="0" fillId="0" borderId="0" xfId="0"/>
    <xf numFmtId="0" fontId="4" fillId="0" borderId="0" xfId="0" applyFont="1"/>
    <xf numFmtId="0" fontId="5" fillId="0" borderId="0" xfId="0" applyFont="1"/>
    <xf numFmtId="0" fontId="3" fillId="0" borderId="0" xfId="0" applyFont="1"/>
    <xf numFmtId="1" fontId="0" fillId="0" borderId="0" xfId="0" applyNumberFormat="1"/>
    <xf numFmtId="0" fontId="4" fillId="0" borderId="0" xfId="0" applyFont="1" applyBorder="1"/>
    <xf numFmtId="0" fontId="1" fillId="2" borderId="0" xfId="1" applyFill="1" applyBorder="1" applyAlignment="1">
      <alignment horizontal="left" wrapText="1"/>
    </xf>
    <xf numFmtId="0" fontId="0" fillId="0" borderId="0" xfId="0" applyAlignment="1">
      <alignment horizontal="right"/>
    </xf>
    <xf numFmtId="9" fontId="0" fillId="0" borderId="0" xfId="0" applyNumberFormat="1" applyAlignment="1">
      <alignment horizontal="right"/>
    </xf>
    <xf numFmtId="0" fontId="0" fillId="0" borderId="0" xfId="0" applyAlignment="1">
      <alignment horizontal="left"/>
    </xf>
    <xf numFmtId="0" fontId="2" fillId="3" borderId="2" xfId="2" applyFill="1"/>
    <xf numFmtId="0" fontId="2" fillId="3" borderId="2" xfId="2" applyFill="1" applyAlignment="1">
      <alignment wrapText="1"/>
    </xf>
    <xf numFmtId="0" fontId="11" fillId="0" borderId="0" xfId="0" applyFont="1"/>
    <xf numFmtId="0" fontId="11" fillId="0" borderId="0" xfId="2" applyFont="1" applyFill="1" applyBorder="1"/>
    <xf numFmtId="0" fontId="11" fillId="0" borderId="0" xfId="0" applyFont="1" applyBorder="1"/>
    <xf numFmtId="0" fontId="12" fillId="0" borderId="0" xfId="2" applyFont="1" applyFill="1" applyBorder="1"/>
    <xf numFmtId="0" fontId="11" fillId="0" borderId="0" xfId="2" applyFont="1" applyBorder="1"/>
    <xf numFmtId="0" fontId="12" fillId="0" borderId="0" xfId="2" applyFont="1" applyBorder="1"/>
    <xf numFmtId="10" fontId="0" fillId="0" borderId="0" xfId="0" applyNumberFormat="1"/>
    <xf numFmtId="9" fontId="0" fillId="2" borderId="0" xfId="0" applyNumberFormat="1" applyFill="1"/>
    <xf numFmtId="1" fontId="13" fillId="2" borderId="3" xfId="3" applyNumberFormat="1" applyFont="1" applyFill="1" applyBorder="1" applyAlignment="1">
      <alignment horizontal="right"/>
    </xf>
    <xf numFmtId="9" fontId="0" fillId="0" borderId="0" xfId="0" applyNumberFormat="1"/>
    <xf numFmtId="9" fontId="1" fillId="0" borderId="1" xfId="1" applyNumberFormat="1"/>
    <xf numFmtId="0" fontId="14" fillId="0" borderId="4" xfId="4"/>
    <xf numFmtId="0" fontId="0" fillId="4" borderId="0" xfId="0" applyFill="1"/>
    <xf numFmtId="0" fontId="0" fillId="5" borderId="0" xfId="0" applyFill="1"/>
    <xf numFmtId="0" fontId="0" fillId="6" borderId="0" xfId="0" applyFill="1"/>
    <xf numFmtId="0" fontId="3" fillId="0" borderId="0" xfId="0" applyFont="1" applyAlignment="1">
      <alignment horizontal="left"/>
    </xf>
    <xf numFmtId="0" fontId="12" fillId="0" borderId="0" xfId="0" applyFont="1" applyAlignment="1">
      <alignment vertical="center" wrapText="1"/>
    </xf>
    <xf numFmtId="0" fontId="12" fillId="0" borderId="0" xfId="0" applyFont="1" applyAlignment="1">
      <alignment wrapText="1"/>
    </xf>
    <xf numFmtId="0" fontId="0" fillId="0" borderId="0" xfId="0" applyFont="1"/>
    <xf numFmtId="0" fontId="1" fillId="2" borderId="5" xfId="1" applyFill="1" applyBorder="1" applyAlignment="1">
      <alignment horizontal="left" wrapText="1"/>
    </xf>
    <xf numFmtId="0" fontId="1" fillId="2" borderId="6" xfId="1" applyFill="1" applyBorder="1" applyAlignment="1">
      <alignment horizontal="left" wrapText="1"/>
    </xf>
    <xf numFmtId="0" fontId="1" fillId="2" borderId="7" xfId="1" applyFill="1" applyBorder="1" applyAlignment="1">
      <alignment wrapText="1"/>
    </xf>
    <xf numFmtId="0" fontId="1" fillId="2" borderId="1" xfId="1" applyFill="1" applyBorder="1" applyAlignment="1">
      <alignment horizontal="left" wrapText="1"/>
    </xf>
    <xf numFmtId="0" fontId="1" fillId="2" borderId="8" xfId="1" applyFill="1" applyBorder="1" applyAlignment="1">
      <alignment horizontal="left" wrapText="1"/>
    </xf>
    <xf numFmtId="0" fontId="2" fillId="3" borderId="9" xfId="2" applyFill="1" applyBorder="1"/>
    <xf numFmtId="0" fontId="2" fillId="3" borderId="2" xfId="2" applyFill="1" applyBorder="1"/>
    <xf numFmtId="9" fontId="2" fillId="3" borderId="10" xfId="2" applyNumberFormat="1" applyFill="1" applyBorder="1"/>
    <xf numFmtId="0" fontId="11" fillId="0" borderId="11" xfId="0" applyFont="1" applyBorder="1" applyAlignment="1">
      <alignment wrapText="1"/>
    </xf>
    <xf numFmtId="0" fontId="11" fillId="0" borderId="12" xfId="0" applyFont="1" applyBorder="1"/>
    <xf numFmtId="0" fontId="6" fillId="3" borderId="2" xfId="2" applyFont="1" applyFill="1" applyBorder="1"/>
    <xf numFmtId="0" fontId="11" fillId="0" borderId="11" xfId="0" applyFont="1" applyBorder="1" applyAlignment="1">
      <alignment vertical="center" wrapText="1"/>
    </xf>
    <xf numFmtId="0" fontId="11" fillId="0" borderId="0" xfId="0" applyFont="1" applyFill="1" applyBorder="1"/>
    <xf numFmtId="0" fontId="2" fillId="3" borderId="9" xfId="2" applyFill="1" applyBorder="1" applyAlignment="1">
      <alignment wrapText="1"/>
    </xf>
    <xf numFmtId="0" fontId="1" fillId="2" borderId="7" xfId="1" applyFill="1" applyBorder="1" applyAlignment="1">
      <alignment horizontal="left"/>
    </xf>
    <xf numFmtId="0" fontId="1" fillId="2" borderId="1" xfId="1" applyFill="1" applyBorder="1" applyAlignment="1">
      <alignment horizontal="left"/>
    </xf>
    <xf numFmtId="0" fontId="1" fillId="2" borderId="1" xfId="1" applyFill="1" applyBorder="1"/>
    <xf numFmtId="9" fontId="9" fillId="2" borderId="8" xfId="1" applyNumberFormat="1" applyFont="1" applyFill="1" applyBorder="1"/>
    <xf numFmtId="0" fontId="8" fillId="2" borderId="13" xfId="3" applyFont="1" applyFill="1" applyBorder="1"/>
    <xf numFmtId="1" fontId="10" fillId="2" borderId="14" xfId="3" applyNumberFormat="1" applyFont="1" applyFill="1" applyBorder="1" applyAlignment="1">
      <alignment horizontal="right"/>
    </xf>
    <xf numFmtId="0" fontId="16" fillId="0" borderId="0" xfId="0" applyFont="1"/>
    <xf numFmtId="0" fontId="6" fillId="0" borderId="0" xfId="2" applyFont="1" applyFill="1" applyBorder="1"/>
    <xf numFmtId="0" fontId="2" fillId="0" borderId="0" xfId="2" applyFill="1" applyBorder="1"/>
    <xf numFmtId="9" fontId="2" fillId="0" borderId="12" xfId="2" applyNumberFormat="1" applyFill="1" applyBorder="1"/>
    <xf numFmtId="1" fontId="13" fillId="0" borderId="0" xfId="3" applyNumberFormat="1" applyFont="1" applyFill="1" applyBorder="1" applyAlignment="1">
      <alignment horizontal="right"/>
    </xf>
    <xf numFmtId="0" fontId="0" fillId="0" borderId="0" xfId="0" applyFill="1"/>
    <xf numFmtId="0" fontId="6" fillId="0" borderId="11" xfId="2" applyFont="1" applyFill="1" applyBorder="1"/>
    <xf numFmtId="0" fontId="11" fillId="0" borderId="0" xfId="0" applyFont="1" applyBorder="1" applyProtection="1">
      <protection locked="0"/>
    </xf>
    <xf numFmtId="0" fontId="11" fillId="0" borderId="0" xfId="2" applyFont="1" applyBorder="1" applyProtection="1">
      <protection locked="0"/>
    </xf>
    <xf numFmtId="0" fontId="6" fillId="3" borderId="2" xfId="2" applyFont="1" applyFill="1" applyBorder="1" applyProtection="1">
      <protection locked="0"/>
    </xf>
    <xf numFmtId="0" fontId="11" fillId="0" borderId="0" xfId="0" applyFont="1" applyBorder="1" applyAlignment="1" applyProtection="1">
      <alignment wrapText="1"/>
      <protection locked="0"/>
    </xf>
    <xf numFmtId="0" fontId="6" fillId="0" borderId="0" xfId="2" applyFont="1" applyFill="1" applyBorder="1" applyProtection="1">
      <protection locked="0"/>
    </xf>
    <xf numFmtId="0" fontId="11" fillId="0" borderId="0" xfId="2" applyFont="1" applyBorder="1" applyAlignment="1" applyProtection="1">
      <alignment wrapText="1"/>
      <protection locked="0"/>
    </xf>
    <xf numFmtId="0" fontId="6" fillId="0" borderId="0" xfId="2" applyFont="1" applyFill="1" applyBorder="1" applyAlignment="1" applyProtection="1">
      <alignment wrapText="1"/>
      <protection locked="0"/>
    </xf>
    <xf numFmtId="0" fontId="11" fillId="0" borderId="0" xfId="2" applyFont="1" applyFill="1" applyBorder="1" applyAlignment="1" applyProtection="1">
      <alignment horizontal="left"/>
      <protection locked="0"/>
    </xf>
    <xf numFmtId="0" fontId="1" fillId="2" borderId="1" xfId="1" applyFill="1" applyBorder="1" applyAlignment="1">
      <alignment horizontal="center" wrapText="1"/>
    </xf>
    <xf numFmtId="0" fontId="18" fillId="2" borderId="18" xfId="0" applyFont="1" applyFill="1" applyBorder="1" applyProtection="1">
      <protection locked="0"/>
    </xf>
    <xf numFmtId="0" fontId="18" fillId="2" borderId="19" xfId="0" applyFont="1" applyFill="1" applyBorder="1" applyProtection="1">
      <protection locked="0"/>
    </xf>
    <xf numFmtId="0" fontId="17" fillId="0" borderId="0" xfId="0" applyFont="1" applyBorder="1" applyProtection="1">
      <protection locked="0"/>
    </xf>
    <xf numFmtId="0" fontId="8" fillId="2" borderId="20" xfId="3" applyFont="1" applyFill="1" applyBorder="1"/>
    <xf numFmtId="9" fontId="0" fillId="0" borderId="0" xfId="0" quotePrefix="1" applyNumberFormat="1" applyAlignment="1">
      <alignment horizontal="left"/>
    </xf>
    <xf numFmtId="0" fontId="1" fillId="2" borderId="1" xfId="1" applyFill="1" applyBorder="1" applyAlignment="1">
      <alignment horizontal="center"/>
    </xf>
    <xf numFmtId="0" fontId="8" fillId="2" borderId="15" xfId="1" applyFont="1" applyFill="1" applyBorder="1" applyAlignment="1">
      <alignment horizontal="left" wrapText="1"/>
    </xf>
    <xf numFmtId="0" fontId="8" fillId="2" borderId="16" xfId="1" applyFont="1" applyFill="1" applyBorder="1" applyAlignment="1">
      <alignment horizontal="left" wrapText="1"/>
    </xf>
    <xf numFmtId="0" fontId="8" fillId="2" borderId="17" xfId="1" applyFont="1" applyFill="1" applyBorder="1" applyAlignment="1">
      <alignment horizontal="left" wrapText="1"/>
    </xf>
  </cellXfs>
  <cellStyles count="5">
    <cellStyle name="Normal" xfId="0" builtinId="0"/>
    <cellStyle name="Rubrik 1" xfId="4" builtinId="16"/>
    <cellStyle name="Rubrik 2" xfId="1" builtinId="17"/>
    <cellStyle name="Rubrik 3" xfId="2" builtinId="18"/>
    <cellStyle name="Rubrik 4" xfId="3" builtinId="19"/>
  </cellStyles>
  <dxfs count="97"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ill>
        <patternFill patternType="none">
          <bgColor auto="1"/>
        </patternFill>
      </fill>
    </dxf>
    <dxf>
      <fill>
        <patternFill>
          <bgColor theme="0"/>
        </patternFill>
      </fill>
    </dxf>
    <dxf>
      <font>
        <color theme="3"/>
      </font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none">
          <bgColor auto="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ill>
        <patternFill patternType="none">
          <bgColor auto="1"/>
        </patternFill>
      </fill>
    </dxf>
    <dxf>
      <fill>
        <patternFill>
          <bgColor theme="0"/>
        </patternFill>
      </fill>
    </dxf>
    <dxf>
      <font>
        <color theme="3"/>
      </font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Summary</a:t>
            </a:r>
            <a:r>
              <a:rPr lang="en-US" baseline="0"/>
              <a:t> result categories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'Q&amp;A'!$A$53:$A$59</c:f>
              <c:strCache>
                <c:ptCount val="7"/>
                <c:pt idx="0">
                  <c:v>Generall environmental work </c:v>
                </c:pt>
                <c:pt idx="1">
                  <c:v>Compliance with environmental legislation</c:v>
                </c:pt>
                <c:pt idx="2">
                  <c:v>Materials and chemicals handling</c:v>
                </c:pt>
                <c:pt idx="3">
                  <c:v>Waste</c:v>
                </c:pt>
                <c:pt idx="4">
                  <c:v>Transportation</c:v>
                </c:pt>
                <c:pt idx="5">
                  <c:v>Energy</c:v>
                </c:pt>
                <c:pt idx="6">
                  <c:v>Suppliers</c:v>
                </c:pt>
              </c:strCache>
            </c:strRef>
          </c:cat>
          <c:val>
            <c:numRef>
              <c:f>'Q&amp;A'!$B$53:$B$59</c:f>
              <c:numCache>
                <c:formatCode>0%</c:formatCode>
                <c:ptCount val="7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6B-425B-9295-0545F92227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0955704"/>
        <c:axId val="200699808"/>
      </c:barChart>
      <c:catAx>
        <c:axId val="200955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0699808"/>
        <c:crosses val="autoZero"/>
        <c:auto val="1"/>
        <c:lblAlgn val="ctr"/>
        <c:lblOffset val="100"/>
        <c:noMultiLvlLbl val="0"/>
      </c:catAx>
      <c:valAx>
        <c:axId val="200699808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09557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50</xdr:row>
      <xdr:rowOff>166617</xdr:rowOff>
    </xdr:from>
    <xdr:to>
      <xdr:col>2</xdr:col>
      <xdr:colOff>627529</xdr:colOff>
      <xdr:row>71</xdr:row>
      <xdr:rowOff>60386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150939</xdr:colOff>
      <xdr:row>2</xdr:row>
      <xdr:rowOff>134222</xdr:rowOff>
    </xdr:from>
    <xdr:to>
      <xdr:col>0</xdr:col>
      <xdr:colOff>2549178</xdr:colOff>
      <xdr:row>2</xdr:row>
      <xdr:rowOff>497826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50939" y="1118472"/>
          <a:ext cx="2398239" cy="363604"/>
        </a:xfrm>
        <a:prstGeom prst="rect">
          <a:avLst/>
        </a:prstGeom>
      </xdr:spPr>
    </xdr:pic>
    <xdr:clientData/>
  </xdr:twoCellAnchor>
  <xdr:twoCellAnchor>
    <xdr:from>
      <xdr:col>0</xdr:col>
      <xdr:colOff>2857500</xdr:colOff>
      <xdr:row>2</xdr:row>
      <xdr:rowOff>23033</xdr:rowOff>
    </xdr:from>
    <xdr:to>
      <xdr:col>0</xdr:col>
      <xdr:colOff>3481916</xdr:colOff>
      <xdr:row>2</xdr:row>
      <xdr:rowOff>582266</xdr:rowOff>
    </xdr:to>
    <xdr:pic>
      <xdr:nvPicPr>
        <xdr:cNvPr id="5" name="Picture 2" descr="Golder_Logo_FullColor_Si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0" y="1007283"/>
          <a:ext cx="624416" cy="5592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75"/>
  <sheetViews>
    <sheetView tabSelected="1" zoomScale="90" zoomScaleNormal="90" workbookViewId="0">
      <selection activeCell="B3" sqref="B3"/>
    </sheetView>
  </sheetViews>
  <sheetFormatPr defaultRowHeight="15" x14ac:dyDescent="0.25"/>
  <cols>
    <col min="1" max="1" width="55.42578125" customWidth="1"/>
    <col min="2" max="2" width="53.140625" customWidth="1"/>
    <col min="3" max="3" width="51.28515625" customWidth="1"/>
    <col min="4" max="4" width="14.140625" hidden="1" customWidth="1"/>
    <col min="5" max="5" width="17" hidden="1" customWidth="1"/>
    <col min="6" max="6" width="13.28515625" customWidth="1"/>
    <col min="7" max="7" width="11.42578125" customWidth="1"/>
    <col min="8" max="8" width="22.42578125" customWidth="1"/>
    <col min="9" max="9" width="9.140625" hidden="1" customWidth="1"/>
  </cols>
  <sheetData>
    <row r="1" spans="1:12" ht="38.25" customHeight="1" thickBot="1" x14ac:dyDescent="0.35">
      <c r="A1" s="67" t="s">
        <v>45</v>
      </c>
      <c r="B1" s="68"/>
      <c r="C1" s="68" t="s">
        <v>52</v>
      </c>
      <c r="D1" s="31"/>
      <c r="E1" s="31"/>
      <c r="F1" s="31"/>
      <c r="G1" s="31"/>
      <c r="H1" s="32"/>
    </row>
    <row r="2" spans="1:12" ht="39.6" customHeight="1" thickTop="1" thickBot="1" x14ac:dyDescent="0.35">
      <c r="A2" s="73" t="s">
        <v>82</v>
      </c>
      <c r="B2" s="74"/>
      <c r="C2" s="74"/>
      <c r="D2" s="74"/>
      <c r="E2" s="74"/>
      <c r="F2" s="74"/>
      <c r="G2" s="74"/>
      <c r="H2" s="75"/>
    </row>
    <row r="3" spans="1:12" ht="78.75" thickTop="1" thickBot="1" x14ac:dyDescent="0.35">
      <c r="A3" s="33" t="s">
        <v>6</v>
      </c>
      <c r="B3" s="34" t="s">
        <v>7</v>
      </c>
      <c r="C3" s="34" t="s">
        <v>81</v>
      </c>
      <c r="D3" s="66" t="s">
        <v>57</v>
      </c>
      <c r="E3" s="34" t="s">
        <v>44</v>
      </c>
      <c r="F3" s="34" t="s">
        <v>58</v>
      </c>
      <c r="G3" s="34" t="s">
        <v>94</v>
      </c>
      <c r="H3" s="35" t="s">
        <v>80</v>
      </c>
      <c r="I3" s="6" t="s">
        <v>26</v>
      </c>
    </row>
    <row r="4" spans="1:12" ht="22.5" thickTop="1" thickBot="1" x14ac:dyDescent="0.4">
      <c r="A4" s="36" t="s">
        <v>51</v>
      </c>
      <c r="B4" s="37"/>
      <c r="C4" s="37"/>
      <c r="D4" s="37"/>
      <c r="E4" s="37"/>
      <c r="F4" s="37" t="e">
        <f>SUM(F5:F11)</f>
        <v>#N/A</v>
      </c>
      <c r="G4" s="37">
        <v>140</v>
      </c>
      <c r="H4" s="38" t="e">
        <f>F4/G4</f>
        <v>#N/A</v>
      </c>
      <c r="I4" s="20" t="e">
        <f>IF(H4&gt;='Data '!G3,"A",IF(H4&gt;='Data '!G4,"B",IF(H4&gt;='Data '!G5,"C",IF(H4&gt;='Data '!G6,"D",IF(H4&gt;='Data '!G7,"E","F")))))</f>
        <v>#N/A</v>
      </c>
    </row>
    <row r="5" spans="1:12" ht="37.5" customHeight="1" x14ac:dyDescent="0.25">
      <c r="A5" s="39" t="s">
        <v>64</v>
      </c>
      <c r="B5" s="58"/>
      <c r="C5" s="61"/>
      <c r="D5" s="14" t="e">
        <f>VLOOKUP(B5,'Data '!$A$3:$B$7,2,FALSE)</f>
        <v>#N/A</v>
      </c>
      <c r="E5" s="14">
        <v>2</v>
      </c>
      <c r="F5" s="14" t="e">
        <f>D5*E5</f>
        <v>#N/A</v>
      </c>
      <c r="G5" s="14"/>
      <c r="H5" s="40"/>
    </row>
    <row r="6" spans="1:12" ht="39.75" customHeight="1" x14ac:dyDescent="0.25">
      <c r="A6" s="39" t="s">
        <v>97</v>
      </c>
      <c r="B6" s="58"/>
      <c r="C6" s="61"/>
      <c r="D6" s="14" t="e">
        <f>VLOOKUP(B6,'Data '!$A$3:$B$7,2,FALSE)</f>
        <v>#N/A</v>
      </c>
      <c r="E6" s="14">
        <v>2</v>
      </c>
      <c r="F6" s="14" t="e">
        <f t="shared" ref="F6:F11" si="0">D6*E6</f>
        <v>#N/A</v>
      </c>
      <c r="G6" s="14"/>
      <c r="H6" s="40"/>
    </row>
    <row r="7" spans="1:12" ht="45" x14ac:dyDescent="0.25">
      <c r="A7" s="39" t="s">
        <v>83</v>
      </c>
      <c r="B7" s="58"/>
      <c r="C7" s="61"/>
      <c r="D7" s="14" t="e">
        <f>VLOOKUP(B7,'Data '!$A$3:$B$7,2,FALSE)</f>
        <v>#N/A</v>
      </c>
      <c r="E7" s="14">
        <v>2</v>
      </c>
      <c r="F7" s="14" t="e">
        <f t="shared" si="0"/>
        <v>#N/A</v>
      </c>
      <c r="G7" s="14"/>
      <c r="H7" s="40"/>
    </row>
    <row r="8" spans="1:12" ht="30" x14ac:dyDescent="0.25">
      <c r="A8" s="39" t="s">
        <v>95</v>
      </c>
      <c r="B8" s="58"/>
      <c r="C8" s="61"/>
      <c r="D8" s="14" t="e">
        <f>VLOOKUP(B8,'Data '!$A$3:$B$7,2,FALSE)</f>
        <v>#N/A</v>
      </c>
      <c r="E8" s="14">
        <v>2</v>
      </c>
      <c r="F8" s="14" t="e">
        <f t="shared" si="0"/>
        <v>#N/A</v>
      </c>
      <c r="G8" s="14"/>
      <c r="H8" s="40"/>
    </row>
    <row r="9" spans="1:12" ht="45.75" customHeight="1" x14ac:dyDescent="0.25">
      <c r="A9" s="39" t="s">
        <v>63</v>
      </c>
      <c r="B9" s="58"/>
      <c r="C9" s="61"/>
      <c r="D9" s="14" t="e">
        <f>VLOOKUP(B9,'Data '!$A$3:$B$7,2,FALSE)</f>
        <v>#N/A</v>
      </c>
      <c r="E9" s="14">
        <v>2</v>
      </c>
      <c r="F9" s="14" t="e">
        <f t="shared" si="0"/>
        <v>#N/A</v>
      </c>
      <c r="G9" s="14"/>
      <c r="H9" s="40"/>
    </row>
    <row r="10" spans="1:12" ht="45.75" customHeight="1" x14ac:dyDescent="0.25">
      <c r="A10" s="39" t="s">
        <v>65</v>
      </c>
      <c r="B10" s="58"/>
      <c r="C10" s="61"/>
      <c r="D10" s="14" t="e">
        <f>VLOOKUP(B10,'Data '!$A$3:$B$7,2,FALSE)</f>
        <v>#N/A</v>
      </c>
      <c r="E10" s="14">
        <v>2</v>
      </c>
      <c r="F10" s="14" t="e">
        <f t="shared" ref="F10" si="1">D10*E10</f>
        <v>#N/A</v>
      </c>
      <c r="G10" s="14"/>
      <c r="H10" s="40"/>
    </row>
    <row r="11" spans="1:12" ht="56.25" customHeight="1" x14ac:dyDescent="0.25">
      <c r="A11" s="39" t="s">
        <v>66</v>
      </c>
      <c r="B11" s="58"/>
      <c r="C11" s="61"/>
      <c r="D11" s="14" t="e">
        <f>VLOOKUP(B11,'Data '!$D$3:$E$8,2,FALSE)</f>
        <v>#N/A</v>
      </c>
      <c r="E11" s="14">
        <v>2</v>
      </c>
      <c r="F11" s="14" t="e">
        <f t="shared" si="0"/>
        <v>#N/A</v>
      </c>
      <c r="G11" s="14"/>
      <c r="H11" s="40"/>
      <c r="I11" s="5"/>
    </row>
    <row r="12" spans="1:12" ht="21.75" thickBot="1" x14ac:dyDescent="0.4">
      <c r="A12" s="36" t="s">
        <v>8</v>
      </c>
      <c r="B12" s="37"/>
      <c r="C12" s="37"/>
      <c r="D12" s="37"/>
      <c r="E12" s="37"/>
      <c r="F12" s="37" t="e">
        <f>SUM(F13:F16)</f>
        <v>#N/A</v>
      </c>
      <c r="G12" s="37">
        <v>80</v>
      </c>
      <c r="H12" s="38" t="e">
        <f>F12/G12</f>
        <v>#N/A</v>
      </c>
      <c r="I12" s="20" t="e">
        <f>IF(H12&gt;='Data '!G3,"A",IF(H12&gt;='Data '!G4,"B",IF(H12&gt;='Data '!G5,"C",IF(H12&gt;='Data '!G6,"D",IF(H12&gt;='Data '!G7,"E","F")))))</f>
        <v>#N/A</v>
      </c>
    </row>
    <row r="13" spans="1:12" ht="60" x14ac:dyDescent="0.25">
      <c r="A13" s="42" t="s">
        <v>84</v>
      </c>
      <c r="B13" s="58"/>
      <c r="C13" s="61"/>
      <c r="D13" s="14" t="e">
        <f>VLOOKUP(B13,'Data '!$A$39:$B$43,2,FALSE)</f>
        <v>#N/A</v>
      </c>
      <c r="E13" s="14">
        <v>2</v>
      </c>
      <c r="F13" s="43" t="e">
        <f>D13*E13</f>
        <v>#N/A</v>
      </c>
      <c r="G13" s="14"/>
      <c r="H13" s="40"/>
      <c r="J13" s="12"/>
      <c r="L13" s="1"/>
    </row>
    <row r="14" spans="1:12" ht="45" x14ac:dyDescent="0.25">
      <c r="A14" s="39" t="s">
        <v>85</v>
      </c>
      <c r="B14" s="58"/>
      <c r="C14" s="61"/>
      <c r="D14" s="14" t="e">
        <f>VLOOKUP(B14,'Data '!$A$39:$B$44,2,FALSE)</f>
        <v>#N/A</v>
      </c>
      <c r="E14" s="14">
        <v>3</v>
      </c>
      <c r="F14" s="43" t="e">
        <f t="shared" ref="F14:F16" si="2">D14*E14</f>
        <v>#N/A</v>
      </c>
      <c r="G14" s="14"/>
      <c r="H14" s="40"/>
      <c r="J14" s="12"/>
    </row>
    <row r="15" spans="1:12" ht="39" customHeight="1" x14ac:dyDescent="0.25">
      <c r="A15" s="39" t="s">
        <v>67</v>
      </c>
      <c r="B15" s="58"/>
      <c r="C15" s="61"/>
      <c r="D15" s="14" t="e">
        <f>VLOOKUP(B15,'Data '!$A$39:$B$44,2,FALSE)</f>
        <v>#N/A</v>
      </c>
      <c r="E15" s="14">
        <v>2</v>
      </c>
      <c r="F15" s="43" t="e">
        <f t="shared" si="2"/>
        <v>#N/A</v>
      </c>
      <c r="G15" s="14"/>
      <c r="H15" s="40"/>
      <c r="J15" s="12"/>
    </row>
    <row r="16" spans="1:12" ht="43.9" customHeight="1" x14ac:dyDescent="0.25">
      <c r="A16" s="42" t="s">
        <v>68</v>
      </c>
      <c r="B16" s="58"/>
      <c r="C16" s="61"/>
      <c r="D16" s="14" t="e">
        <f>VLOOKUP(B16,'Data '!$A$39:$B$44,2,FALSE)</f>
        <v>#N/A</v>
      </c>
      <c r="E16" s="14">
        <v>1</v>
      </c>
      <c r="F16" s="43" t="e">
        <f t="shared" si="2"/>
        <v>#N/A</v>
      </c>
      <c r="G16" s="14"/>
      <c r="H16" s="40"/>
      <c r="J16" s="14"/>
    </row>
    <row r="17" spans="1:9" ht="21.75" thickBot="1" x14ac:dyDescent="0.4">
      <c r="A17" s="36" t="s">
        <v>53</v>
      </c>
      <c r="B17" s="37"/>
      <c r="C17" s="37"/>
      <c r="D17" s="37"/>
      <c r="E17" s="37"/>
      <c r="F17" s="37" t="e">
        <f>SUM(F18:F22)</f>
        <v>#N/A</v>
      </c>
      <c r="G17" s="37">
        <v>100</v>
      </c>
      <c r="H17" s="38" t="e">
        <f>F17/G17</f>
        <v>#N/A</v>
      </c>
      <c r="I17" s="20" t="e">
        <f>IF(H17&gt;='Data '!G3,"A",IF(H17&gt;='Data '!G4,"B",IF(H17&gt;='Data '!G5,"C",IF(H17&gt;='Data '!G6,"D",IF(H17&gt;='Data '!G7,"E","F")))))</f>
        <v>#N/A</v>
      </c>
    </row>
    <row r="18" spans="1:9" ht="42" customHeight="1" x14ac:dyDescent="0.25">
      <c r="A18" s="42" t="s">
        <v>69</v>
      </c>
      <c r="B18" s="59"/>
      <c r="C18" s="63"/>
      <c r="D18" s="16" t="e">
        <f>VLOOKUP(B18,'Data '!$A$3:$B$7,2,FALSE)</f>
        <v>#N/A</v>
      </c>
      <c r="E18" s="16">
        <v>2</v>
      </c>
      <c r="F18" s="17" t="e">
        <f>D18*E18</f>
        <v>#N/A</v>
      </c>
      <c r="G18" s="14"/>
      <c r="H18" s="40"/>
    </row>
    <row r="19" spans="1:9" ht="27" customHeight="1" x14ac:dyDescent="0.25">
      <c r="A19" s="39" t="s">
        <v>70</v>
      </c>
      <c r="B19" s="59"/>
      <c r="C19" s="63"/>
      <c r="D19" s="16" t="e">
        <f>VLOOKUP(B19,'Data '!$A$3:$B$7,2,FALSE)</f>
        <v>#N/A</v>
      </c>
      <c r="E19" s="16">
        <v>2</v>
      </c>
      <c r="F19" s="17" t="e">
        <f t="shared" ref="F19:F21" si="3">D19*E19</f>
        <v>#N/A</v>
      </c>
      <c r="G19" s="14"/>
      <c r="H19" s="40"/>
    </row>
    <row r="20" spans="1:9" ht="60" x14ac:dyDescent="0.25">
      <c r="A20" s="39" t="s">
        <v>71</v>
      </c>
      <c r="B20" s="65"/>
      <c r="C20" s="63"/>
      <c r="D20" s="16" t="e">
        <f>VLOOKUP(B20,'Data '!$D$28:$E$33,2,FALSE)</f>
        <v>#N/A</v>
      </c>
      <c r="E20" s="16">
        <v>3</v>
      </c>
      <c r="F20" s="17" t="e">
        <f t="shared" si="3"/>
        <v>#N/A</v>
      </c>
      <c r="G20" s="14"/>
      <c r="H20" s="40"/>
    </row>
    <row r="21" spans="1:9" ht="42" customHeight="1" x14ac:dyDescent="0.25">
      <c r="A21" s="39" t="s">
        <v>96</v>
      </c>
      <c r="B21" s="59"/>
      <c r="C21" s="63"/>
      <c r="D21" s="16" t="e">
        <f>VLOOKUP(B21,'Data '!$A$32:$B$36,2,FALSE)</f>
        <v>#N/A</v>
      </c>
      <c r="E21" s="16">
        <v>2</v>
      </c>
      <c r="F21" s="17" t="e">
        <f t="shared" si="3"/>
        <v>#N/A</v>
      </c>
      <c r="G21" s="14"/>
      <c r="H21" s="40"/>
    </row>
    <row r="22" spans="1:9" ht="42" customHeight="1" x14ac:dyDescent="0.25">
      <c r="A22" s="42" t="s">
        <v>72</v>
      </c>
      <c r="B22" s="59"/>
      <c r="C22" s="63"/>
      <c r="D22" s="16" t="e">
        <f>VLOOKUP(B22,'Data '!$A$3:$B$8,2,FALSE)</f>
        <v>#N/A</v>
      </c>
      <c r="E22" s="16">
        <v>1</v>
      </c>
      <c r="F22" s="17" t="e">
        <f>D22*E22</f>
        <v>#N/A</v>
      </c>
      <c r="G22" s="14"/>
      <c r="H22" s="40"/>
    </row>
    <row r="23" spans="1:9" ht="21.75" thickBot="1" x14ac:dyDescent="0.4">
      <c r="A23" s="36" t="s">
        <v>2</v>
      </c>
      <c r="B23" s="37"/>
      <c r="C23" s="37"/>
      <c r="D23" s="37"/>
      <c r="E23" s="37"/>
      <c r="F23" s="37" t="e">
        <f>SUM(F24:F26)</f>
        <v>#N/A</v>
      </c>
      <c r="G23" s="37">
        <v>60</v>
      </c>
      <c r="H23" s="38" t="e">
        <f>F23/G23</f>
        <v>#N/A</v>
      </c>
      <c r="I23" s="20" t="e">
        <f>IF(H23&gt;='Data '!G3,"A",IF(H23&gt;='Data '!G4,"B",IF(H23&gt;='Data '!G5,"C",IF(H23&gt;='Data '!G6,"D",IF(H23&gt;='Data '!G7,"E","F")))))</f>
        <v>#N/A</v>
      </c>
    </row>
    <row r="24" spans="1:9" ht="39.75" customHeight="1" x14ac:dyDescent="0.25">
      <c r="A24" s="42" t="s">
        <v>73</v>
      </c>
      <c r="B24" s="58"/>
      <c r="C24" s="61"/>
      <c r="D24" s="14" t="e">
        <f>VLOOKUP(B24,'Data '!$A$3:$B$7,2,FALSE)</f>
        <v>#N/A</v>
      </c>
      <c r="E24" s="13">
        <v>2</v>
      </c>
      <c r="F24" s="15" t="e">
        <f>D24*E24</f>
        <v>#N/A</v>
      </c>
      <c r="G24" s="14"/>
      <c r="H24" s="40"/>
    </row>
    <row r="25" spans="1:9" ht="21" customHeight="1" x14ac:dyDescent="0.25">
      <c r="A25" s="42" t="s">
        <v>74</v>
      </c>
      <c r="B25" s="69"/>
      <c r="C25" s="61"/>
      <c r="D25" s="14" t="e">
        <f>VLOOKUP(B25,'Data '!$A$3:$B$7,2,FALSE)</f>
        <v>#N/A</v>
      </c>
      <c r="E25" s="13">
        <v>3</v>
      </c>
      <c r="F25" s="15" t="e">
        <f t="shared" ref="F25:F26" si="4">D25*E25</f>
        <v>#N/A</v>
      </c>
      <c r="G25" s="14"/>
      <c r="H25" s="40"/>
    </row>
    <row r="26" spans="1:9" ht="44.25" customHeight="1" x14ac:dyDescent="0.25">
      <c r="A26" s="42" t="s">
        <v>75</v>
      </c>
      <c r="B26" s="69"/>
      <c r="C26" s="61"/>
      <c r="D26" s="14" t="e">
        <f>VLOOKUP(B26,'Data '!$D$3:$E$8,2,FALSE)</f>
        <v>#N/A</v>
      </c>
      <c r="E26" s="13">
        <v>1</v>
      </c>
      <c r="F26" s="15" t="e">
        <f t="shared" si="4"/>
        <v>#N/A</v>
      </c>
      <c r="G26" s="14"/>
      <c r="H26" s="40"/>
    </row>
    <row r="27" spans="1:9" ht="21.75" thickBot="1" x14ac:dyDescent="0.4">
      <c r="A27" s="36" t="s">
        <v>3</v>
      </c>
      <c r="B27" s="60"/>
      <c r="C27" s="60"/>
      <c r="D27" s="41"/>
      <c r="E27" s="41"/>
      <c r="F27" s="37" t="e">
        <f>SUM(F28:F31)</f>
        <v>#N/A</v>
      </c>
      <c r="G27" s="37">
        <v>100</v>
      </c>
      <c r="H27" s="38" t="e">
        <f>F27/G27</f>
        <v>#N/A</v>
      </c>
      <c r="I27" s="20" t="e">
        <f>IF(H27&gt;='Data '!G3,"A",IF(H27&gt;='Data '!G4,"B",IF(H27&gt;='Data '!G5,"C",IF(H27&gt;='Data '!G6,"D",IF(H27&gt;='Data '!G7,"E","F")))))</f>
        <v>#N/A</v>
      </c>
    </row>
    <row r="28" spans="1:9" ht="40.5" customHeight="1" x14ac:dyDescent="0.25">
      <c r="A28" s="42" t="s">
        <v>76</v>
      </c>
      <c r="B28" s="58"/>
      <c r="C28" s="61"/>
      <c r="D28" s="14" t="e">
        <f>VLOOKUP(B28,'Data '!$A$3:$B$7,2,FALSE)</f>
        <v>#N/A</v>
      </c>
      <c r="E28" s="13">
        <v>3</v>
      </c>
      <c r="F28" s="14" t="e">
        <f>D28*E28</f>
        <v>#N/A</v>
      </c>
      <c r="G28" s="14"/>
      <c r="H28" s="40"/>
    </row>
    <row r="29" spans="1:9" ht="45" x14ac:dyDescent="0.25">
      <c r="A29" s="39" t="s">
        <v>77</v>
      </c>
      <c r="B29" s="58"/>
      <c r="C29" s="61"/>
      <c r="D29" s="14" t="e">
        <f>VLOOKUP(B29,'Data '!$A$11:$B$16,2,FALSE)</f>
        <v>#N/A</v>
      </c>
      <c r="E29" s="13">
        <v>2</v>
      </c>
      <c r="F29" s="14" t="e">
        <f t="shared" ref="F29:F30" si="5">D29*E29</f>
        <v>#N/A</v>
      </c>
      <c r="G29" s="14"/>
      <c r="H29" s="40"/>
    </row>
    <row r="30" spans="1:9" ht="42.75" customHeight="1" x14ac:dyDescent="0.25">
      <c r="A30" s="39" t="s">
        <v>78</v>
      </c>
      <c r="B30" s="58"/>
      <c r="C30" s="61"/>
      <c r="D30" s="14" t="e">
        <f>VLOOKUP(B30,'Data '!$A$11:$B$16,2,FALSE)</f>
        <v>#N/A</v>
      </c>
      <c r="E30" s="13">
        <v>2</v>
      </c>
      <c r="F30" s="14" t="e">
        <f t="shared" si="5"/>
        <v>#N/A</v>
      </c>
      <c r="G30" s="14"/>
      <c r="H30" s="40"/>
    </row>
    <row r="31" spans="1:9" s="56" customFormat="1" ht="39" customHeight="1" x14ac:dyDescent="0.35">
      <c r="A31" s="57" t="s">
        <v>54</v>
      </c>
      <c r="B31" s="62"/>
      <c r="C31" s="64"/>
      <c r="D31" s="14" t="e">
        <f>VLOOKUP(B31,'Data '!$D$3:$E$8,2,FALSE)</f>
        <v>#N/A</v>
      </c>
      <c r="E31" s="52">
        <v>3</v>
      </c>
      <c r="F31" s="52" t="e">
        <f>D31*E31</f>
        <v>#N/A</v>
      </c>
      <c r="G31" s="53"/>
      <c r="H31" s="54"/>
      <c r="I31" s="55"/>
    </row>
    <row r="32" spans="1:9" ht="21.75" thickBot="1" x14ac:dyDescent="0.4">
      <c r="A32" s="36" t="s">
        <v>4</v>
      </c>
      <c r="B32" s="60"/>
      <c r="C32" s="60"/>
      <c r="D32" s="41"/>
      <c r="E32" s="41"/>
      <c r="F32" s="37" t="e">
        <f>SUM(F33:F35)</f>
        <v>#N/A</v>
      </c>
      <c r="G32" s="37">
        <v>50</v>
      </c>
      <c r="H32" s="38" t="e">
        <f>F32/G32</f>
        <v>#N/A</v>
      </c>
      <c r="I32" s="20" t="e">
        <f>IF(H32&gt;='Data '!G3,"A",IF(H32&gt;='Data '!G4,"B",IF(H32&gt;='Data '!G5,"C",IF(H32&gt;='Data '!G6,"D",IF(H32&gt;='Data '!G7,"E","F")))))</f>
        <v>#N/A</v>
      </c>
    </row>
    <row r="33" spans="1:9" ht="45" x14ac:dyDescent="0.25">
      <c r="A33" s="42" t="s">
        <v>55</v>
      </c>
      <c r="B33" s="61"/>
      <c r="C33" s="58"/>
      <c r="D33" s="14" t="e">
        <f>VLOOKUP(B33,'Data '!$L$20:$M$25,2,FALSE)</f>
        <v>#N/A</v>
      </c>
      <c r="E33" s="13">
        <v>2</v>
      </c>
      <c r="F33" s="14" t="e">
        <f>D33*E33</f>
        <v>#N/A</v>
      </c>
      <c r="G33" s="14"/>
      <c r="H33" s="40"/>
    </row>
    <row r="34" spans="1:9" ht="45" x14ac:dyDescent="0.25">
      <c r="A34" s="39" t="s">
        <v>87</v>
      </c>
      <c r="B34" s="58"/>
      <c r="C34" s="58"/>
      <c r="D34" s="14" t="e">
        <f>VLOOKUP(B34,'Data '!$A$3:$B$7,2,FALSE)</f>
        <v>#N/A</v>
      </c>
      <c r="E34" s="13">
        <v>1</v>
      </c>
      <c r="F34" s="14" t="e">
        <f>D34*E34</f>
        <v>#N/A</v>
      </c>
      <c r="G34" s="14"/>
      <c r="H34" s="40"/>
    </row>
    <row r="35" spans="1:9" ht="39.75" customHeight="1" x14ac:dyDescent="0.25">
      <c r="A35" s="42" t="s">
        <v>86</v>
      </c>
      <c r="B35" s="58"/>
      <c r="C35" s="61"/>
      <c r="D35" s="14" t="e">
        <f>VLOOKUP(B35,'Data '!$A$3:$B$7,2,FALSE)</f>
        <v>#N/A</v>
      </c>
      <c r="E35" s="13">
        <v>2</v>
      </c>
      <c r="F35" s="14" t="e">
        <f>D35*E35</f>
        <v>#N/A</v>
      </c>
      <c r="G35" s="14"/>
      <c r="H35" s="40"/>
    </row>
    <row r="36" spans="1:9" ht="21.75" thickBot="1" x14ac:dyDescent="0.4">
      <c r="A36" s="44" t="s">
        <v>5</v>
      </c>
      <c r="B36" s="60"/>
      <c r="C36" s="60"/>
      <c r="D36" s="41"/>
      <c r="E36" s="41"/>
      <c r="F36" s="37" t="e">
        <f>SUM(F37:F38)</f>
        <v>#N/A</v>
      </c>
      <c r="G36" s="37">
        <v>30</v>
      </c>
      <c r="H36" s="38" t="e">
        <f>F36/G36</f>
        <v>#N/A</v>
      </c>
      <c r="I36" s="20" t="e">
        <f>IF(H36&gt;='Data '!G3,"A",IF(H36&gt;='Data '!G4,"B",IF(H36&gt;='Data '!G5,"C",IF(H36&gt;='Data '!G6,"D",IF(H36&gt;='Data '!G7,"E","F")))))</f>
        <v>#N/A</v>
      </c>
    </row>
    <row r="37" spans="1:9" ht="41.25" customHeight="1" x14ac:dyDescent="0.25">
      <c r="A37" s="42" t="s">
        <v>79</v>
      </c>
      <c r="B37" s="58"/>
      <c r="C37" s="58"/>
      <c r="D37" s="14" t="e">
        <f>VLOOKUP(B37,'Data '!$D$3:$E$8,2,FALSE)</f>
        <v>#N/A</v>
      </c>
      <c r="E37" s="13">
        <v>2</v>
      </c>
      <c r="F37" s="14" t="e">
        <f>D37*E37</f>
        <v>#N/A</v>
      </c>
      <c r="G37" s="14"/>
      <c r="H37" s="40"/>
    </row>
    <row r="38" spans="1:9" ht="43.5" customHeight="1" x14ac:dyDescent="0.25">
      <c r="A38" s="42" t="s">
        <v>56</v>
      </c>
      <c r="B38" s="58"/>
      <c r="C38" s="58"/>
      <c r="D38" s="14" t="e">
        <f>VLOOKUP(B38,'Data '!$D$3:$E$8,2,FALSE)</f>
        <v>#N/A</v>
      </c>
      <c r="E38" s="13">
        <v>1</v>
      </c>
      <c r="F38" s="14" t="e">
        <f>D38*E38</f>
        <v>#N/A</v>
      </c>
      <c r="G38" s="14"/>
      <c r="H38" s="40"/>
    </row>
    <row r="39" spans="1:9" ht="34.5" thickBot="1" x14ac:dyDescent="0.55000000000000004">
      <c r="A39" s="45" t="s">
        <v>47</v>
      </c>
      <c r="B39" s="46"/>
      <c r="C39" s="47"/>
      <c r="D39" s="47"/>
      <c r="E39" s="47"/>
      <c r="F39" s="72"/>
      <c r="G39" s="72"/>
      <c r="H39" s="48" t="e">
        <f>((F4/G4)+(F12/G12)+(F17/G17)+(F23/G23)+(F27/G27)+(F32/G32)+(F36/G36))/7</f>
        <v>#N/A</v>
      </c>
    </row>
    <row r="40" spans="1:9" ht="90" customHeight="1" thickTop="1" thickBot="1" x14ac:dyDescent="0.95">
      <c r="A40" s="70"/>
      <c r="B40" s="49"/>
      <c r="C40" s="49" t="s">
        <v>27</v>
      </c>
      <c r="D40" s="49"/>
      <c r="E40" s="49"/>
      <c r="F40" s="49"/>
      <c r="G40" s="49" t="s">
        <v>27</v>
      </c>
      <c r="H40" s="50" t="e">
        <f>IF(H39&gt;='Data '!G3,"A",IF(H39&gt;='Data '!G4,"B",IF(H39&gt;='Data '!G5,"C",IF(H39&gt;='Data '!G6,"D",IF(H39&gt;='Data '!G7,"E","F")))))</f>
        <v>#N/A</v>
      </c>
    </row>
    <row r="41" spans="1:9" x14ac:dyDescent="0.25">
      <c r="A41" s="3" t="s">
        <v>99</v>
      </c>
      <c r="H41" s="3" t="s">
        <v>46</v>
      </c>
    </row>
    <row r="42" spans="1:9" x14ac:dyDescent="0.25">
      <c r="A42" s="3"/>
      <c r="H42" s="3"/>
    </row>
    <row r="43" spans="1:9" x14ac:dyDescent="0.25">
      <c r="A43" s="3"/>
      <c r="H43" s="3"/>
    </row>
    <row r="44" spans="1:9" x14ac:dyDescent="0.25">
      <c r="A44" s="3"/>
      <c r="H44" s="3"/>
    </row>
    <row r="45" spans="1:9" x14ac:dyDescent="0.25">
      <c r="A45" s="3"/>
      <c r="H45" s="3"/>
    </row>
    <row r="46" spans="1:9" x14ac:dyDescent="0.25">
      <c r="A46" s="3"/>
      <c r="H46" s="3"/>
    </row>
    <row r="47" spans="1:9" x14ac:dyDescent="0.25">
      <c r="A47" s="3"/>
      <c r="H47" s="3"/>
    </row>
    <row r="48" spans="1:9" x14ac:dyDescent="0.25">
      <c r="A48" s="3"/>
      <c r="H48" s="3"/>
    </row>
    <row r="49" spans="1:8" x14ac:dyDescent="0.25">
      <c r="A49" s="3"/>
      <c r="H49" s="3"/>
    </row>
    <row r="50" spans="1:8" x14ac:dyDescent="0.25">
      <c r="A50" s="3"/>
      <c r="H50" s="3"/>
    </row>
    <row r="51" spans="1:8" x14ac:dyDescent="0.25">
      <c r="B51" s="1"/>
    </row>
    <row r="52" spans="1:8" ht="20.25" thickBot="1" x14ac:dyDescent="0.35">
      <c r="A52" s="23" t="s">
        <v>42</v>
      </c>
    </row>
    <row r="53" spans="1:8" ht="18.75" thickTop="1" thickBot="1" x14ac:dyDescent="0.35">
      <c r="A53" s="10" t="s">
        <v>0</v>
      </c>
      <c r="B53" s="22" t="e">
        <f>H4</f>
        <v>#N/A</v>
      </c>
    </row>
    <row r="54" spans="1:8" ht="18" thickBot="1" x14ac:dyDescent="0.35">
      <c r="A54" s="10" t="s">
        <v>8</v>
      </c>
      <c r="B54" s="22" t="e">
        <f>H12</f>
        <v>#N/A</v>
      </c>
    </row>
    <row r="55" spans="1:8" ht="18" thickBot="1" x14ac:dyDescent="0.35">
      <c r="A55" s="10" t="s">
        <v>1</v>
      </c>
      <c r="B55" s="22" t="e">
        <f>H17</f>
        <v>#N/A</v>
      </c>
    </row>
    <row r="56" spans="1:8" ht="18" thickBot="1" x14ac:dyDescent="0.35">
      <c r="A56" s="10" t="s">
        <v>2</v>
      </c>
      <c r="B56" s="22" t="e">
        <f>H23</f>
        <v>#N/A</v>
      </c>
    </row>
    <row r="57" spans="1:8" ht="18" thickBot="1" x14ac:dyDescent="0.35">
      <c r="A57" s="10" t="s">
        <v>3</v>
      </c>
      <c r="B57" s="22" t="e">
        <f>H27</f>
        <v>#N/A</v>
      </c>
    </row>
    <row r="58" spans="1:8" ht="18" thickBot="1" x14ac:dyDescent="0.35">
      <c r="A58" s="10" t="s">
        <v>4</v>
      </c>
      <c r="B58" s="22" t="e">
        <f>H32</f>
        <v>#N/A</v>
      </c>
    </row>
    <row r="59" spans="1:8" ht="18" thickBot="1" x14ac:dyDescent="0.35">
      <c r="A59" s="11" t="s">
        <v>5</v>
      </c>
      <c r="B59" s="22" t="e">
        <f>H36</f>
        <v>#N/A</v>
      </c>
    </row>
    <row r="74" spans="1:1" ht="18.75" x14ac:dyDescent="0.3">
      <c r="A74" s="51"/>
    </row>
    <row r="75" spans="1:1" ht="44.25" customHeight="1" x14ac:dyDescent="0.25"/>
  </sheetData>
  <mergeCells count="2">
    <mergeCell ref="F39:G39"/>
    <mergeCell ref="A2:H2"/>
  </mergeCells>
  <conditionalFormatting sqref="B20">
    <cfRule type="containsBlanks" dxfId="96" priority="19">
      <formula>LEN(TRIM(B20))=0</formula>
    </cfRule>
  </conditionalFormatting>
  <printOptions horizontalCentered="1"/>
  <pageMargins left="0.23622047244094491" right="0.23622047244094491" top="0.59055118110236227" bottom="0.59055118110236227" header="0.31496062992125984" footer="0.31496062992125984"/>
  <pageSetup paperSize="9" scale="72" fitToHeight="3" orientation="landscape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05" operator="equal" id="{64B25F89-6C73-4119-A7C1-88CAB6EB5D4E}">
            <xm:f>'Data '!$A$3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B5</xm:sqref>
        </x14:conditionalFormatting>
        <x14:conditionalFormatting xmlns:xm="http://schemas.microsoft.com/office/excel/2006/main">
          <x14:cfRule type="cellIs" priority="101" operator="equal" id="{C527478F-5D06-4B8E-AA8E-14592FEAD3EA}">
            <xm:f>'Data '!$A$6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102" operator="equal" id="{6DBEEF15-93A5-4013-A412-248DB2BF59CF}">
            <xm:f>'Data '!$A$4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103" operator="equal" id="{C7C2B24F-B951-42B7-A879-D2DFFCE53D5B}">
            <xm:f>'Data '!$A$5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ellIs" priority="104" operator="equal" id="{01D90E8D-4BD9-42AF-906B-890472BB7775}">
            <xm:f>'Data '!$A$3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B5:B9 B13:B16 B18:B22 B33:B35 B37:B38 B24 B28:B30 B11 B26</xm:sqref>
        </x14:conditionalFormatting>
        <x14:conditionalFormatting xmlns:xm="http://schemas.microsoft.com/office/excel/2006/main">
          <x14:cfRule type="cellIs" priority="97" operator="equal" id="{0AF9FFF0-CB15-4146-98A2-659730262E5A}">
            <xm:f>'Data '!$D$6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98" operator="equal" id="{4B58E2F3-59EE-401F-9D83-0A8BE2FB77D6}">
            <xm:f>'Data '!$D$5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99" operator="equal" id="{EF81C147-6099-47E5-B6C7-BF5312A3B3F6}">
            <xm:f>'Data '!$D$4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ellIs" priority="100" operator="equal" id="{65BF9F99-D42D-4B69-9682-650E90956EB0}">
            <xm:f>'Data '!$D$3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B20 B11</xm:sqref>
        </x14:conditionalFormatting>
        <x14:conditionalFormatting xmlns:xm="http://schemas.microsoft.com/office/excel/2006/main">
          <x14:cfRule type="cellIs" priority="40" operator="equal" id="{3C0B07B6-9A30-40FD-9BE1-B378CD7C95EF}">
            <xm:f>'Data '!$D$8</xm:f>
            <x14:dxf>
              <font>
                <color theme="3"/>
              </font>
            </x14:dxf>
          </x14:cfRule>
          <x14:cfRule type="cellIs" priority="88" operator="equal" id="{FD92BC3D-5514-4271-ABDD-9F500BABDB4C}">
            <xm:f>'Data '!$D$8</xm:f>
            <x14:dxf>
              <fill>
                <patternFill>
                  <bgColor theme="0"/>
                </patternFill>
              </fill>
            </x14:dxf>
          </x14:cfRule>
          <x14:cfRule type="cellIs" priority="89" operator="equal" id="{0D5B0941-2599-434F-BF3A-F03AF9DB77B7}">
            <xm:f>'Data '!$D$8</xm:f>
            <x14:dxf>
              <fill>
                <patternFill patternType="none">
                  <bgColor auto="1"/>
                </patternFill>
              </fill>
            </x14:dxf>
          </x14:cfRule>
          <x14:cfRule type="cellIs" priority="90" operator="equal" id="{AF0DDCA2-BB49-46FD-B667-40BD3FFF6F59}">
            <xm:f>'Data '!$D$8</xm:f>
            <x14:dxf>
              <fill>
                <patternFill>
                  <bgColor theme="0"/>
                </patternFill>
              </fill>
            </x14:dxf>
          </x14:cfRule>
          <x14:cfRule type="cellIs" priority="91" operator="equal" id="{C1734254-A41E-43AE-BDD0-0159BE350275}">
            <xm:f>'Data '!$D$8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92" operator="equal" id="{A2454487-4C42-433C-8C70-1DADC6F8BF0A}">
            <xm:f>'Data '!$D$7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93" operator="equal" id="{B58861ED-A6C3-4FBF-976A-CC3F799CD62E}">
            <xm:f>'Data '!$D$6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94" operator="equal" id="{484F1293-A2BE-4B21-9C55-DD723F95A3CA}">
            <xm:f>'Data '!$D$5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95" operator="equal" id="{55C59BB0-24A3-4717-97F2-444E9A0A76DD}">
            <xm:f>'Data '!$D$4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ellIs" priority="96" operator="equal" id="{19A392FF-0E46-45D6-AA7B-E67931FF8F93}">
            <xm:f>'Data '!$D$3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B26</xm:sqref>
        </x14:conditionalFormatting>
        <x14:conditionalFormatting xmlns:xm="http://schemas.microsoft.com/office/excel/2006/main">
          <x14:cfRule type="cellIs" priority="83" operator="equal" id="{8FD63498-F076-46FE-8B4D-4E5BE2A60BF3}">
            <xm:f>'Data '!$A$15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84" operator="equal" id="{37F99880-B0A3-4CBF-B2BD-B0AACFB1A22E}">
            <xm:f>'Data '!$A$14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ellIs" priority="85" operator="equal" id="{A83B9CB1-BBA3-4097-A32B-EAAA64D9037E}">
            <xm:f>'Data '!$A$13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86" operator="equal" id="{68020776-7332-42CD-B806-BA1209AAEA66}">
            <xm:f>'Data '!$A$12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ellIs" priority="87" operator="equal" id="{C14242E8-9638-441D-9F9B-E9AACF26057F}">
            <xm:f>'Data '!$A$11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B29:B30</xm:sqref>
        </x14:conditionalFormatting>
        <x14:conditionalFormatting xmlns:xm="http://schemas.microsoft.com/office/excel/2006/main">
          <x14:cfRule type="cellIs" priority="73" operator="equal" id="{171332D4-06A7-4EE5-987B-1391E46CD059}">
            <xm:f>'Data '!$L$24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ellIs" priority="74" operator="equal" id="{596DA9B1-5668-47C4-A892-2553FBAC6E14}">
            <xm:f>'Data '!$L$23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75" operator="equal" id="{5A796BA9-76DA-450B-B8EC-14780A10D559}">
            <xm:f>'Data '!$L$22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76" operator="equal" id="{BAC12E49-663D-4C18-A9F4-BA0999C0B53E}">
            <xm:f>'Data '!$L$21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ellIs" priority="77" operator="equal" id="{7D48A8AF-DE50-481F-8C95-5855CF81E50E}">
            <xm:f>'Data '!$L$20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B33</xm:sqref>
        </x14:conditionalFormatting>
        <x14:conditionalFormatting xmlns:xm="http://schemas.microsoft.com/office/excel/2006/main">
          <x14:cfRule type="cellIs" priority="67" operator="between" id="{420BCB63-5FEE-47E6-A929-4ADA7716DB8C}">
            <xm:f>'Data '!$I$4</xm:f>
            <xm:f>'Data '!$J$4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ellIs" priority="68" operator="between" id="{2AD385CD-7143-4E06-A863-73478BFBCB8A}">
            <xm:f>'Data '!$I$6</xm:f>
            <xm:f>'Data '!$J$6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ellIs" priority="69" operator="between" id="{092C5C2E-00F9-4878-BA08-D4E2C42A35B7}">
            <xm:f>'Data '!$I$8</xm:f>
            <xm:f>'Data '!$J$8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70" operator="greaterThan" id="{70D2140D-5D9F-45E8-8CAB-91D94EC58113}">
            <xm:f>'Data '!$I$8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71" operator="greaterThan" id="{F167E7FA-BCF1-478C-9545-0783678B1808}">
            <xm:f>'Data '!$I$6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ellIs" priority="72" operator="greaterThan" id="{8A33EA7D-7E2C-4FC5-81E2-83CFB5E190DA}">
            <xm:f>'Data '!$I$4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H40</xm:sqref>
        </x14:conditionalFormatting>
        <x14:conditionalFormatting xmlns:xm="http://schemas.microsoft.com/office/excel/2006/main">
          <x14:cfRule type="cellIs" priority="63" operator="equal" id="{69B9AFEC-30C1-4DA4-8FBA-9AF0EF45FDF2}">
            <xm:f>'Data '!$A$6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64" operator="equal" id="{1898056E-3906-44D2-AFE9-138C6AAE5DD7}">
            <xm:f>'Data '!$A$5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ellIs" priority="65" operator="equal" id="{8CF8CF58-35B5-447E-84A7-2153067FA800}">
            <xm:f>'Data '!$A$4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ellIs" priority="66" operator="equal" id="{6E715D9E-0724-4205-8461-029B26E87DE1}">
            <xm:f>'Data '!$A$3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B13</xm:sqref>
        </x14:conditionalFormatting>
        <x14:conditionalFormatting xmlns:xm="http://schemas.microsoft.com/office/excel/2006/main">
          <x14:cfRule type="cellIs" priority="60" operator="equal" id="{BD72E787-5473-46B1-9095-047E94990DFA}">
            <xm:f>'Data '!$A$6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61" operator="equal" id="{3DDE5A86-4B9F-4D67-AAE5-B5F8730F02D6}">
            <xm:f>'Data '!$A$4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ellIs" priority="62" operator="equal" id="{7E98EF95-5065-434F-BA90-D3E86FFFABC4}">
            <xm:f>'Data '!$A$3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B14</xm:sqref>
        </x14:conditionalFormatting>
        <x14:conditionalFormatting xmlns:xm="http://schemas.microsoft.com/office/excel/2006/main">
          <x14:cfRule type="cellIs" priority="56" operator="equal" id="{50A753EB-79F6-4462-943C-878442B970B3}">
            <xm:f>'Data '!$A$6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57" operator="equal" id="{5B5E0347-FA46-432A-AA3D-A6CAE0C31258}">
            <xm:f>'Data '!$A$5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ellIs" priority="58" operator="equal" id="{01C14DC2-89AD-44C3-9FB0-0313CCF03B42}">
            <xm:f>'Data '!$A$4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ellIs" priority="59" operator="equal" id="{85EBC3F7-A22B-4608-A50A-6E3C5D5F7363}">
            <xm:f>'Data '!$A$3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B15</xm:sqref>
        </x14:conditionalFormatting>
        <x14:conditionalFormatting xmlns:xm="http://schemas.microsoft.com/office/excel/2006/main">
          <x14:cfRule type="cellIs" priority="52" operator="equal" id="{DC947269-5F44-4FD6-A9D5-C07A8760BE1B}">
            <xm:f>'Data '!$A$6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53" operator="equal" id="{420780B5-CEF4-4E16-A219-C1365D69B3E1}">
            <xm:f>'Data '!$A$5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ellIs" priority="54" operator="equal" id="{F9433F18-66F0-489C-9CA2-A019FAB3F9A6}">
            <xm:f>'Data '!$A$4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ellIs" priority="55" operator="equal" id="{41B7D61C-78A6-4B01-B606-74B5C02FE361}">
            <xm:f>'Data '!$A$3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B16</xm:sqref>
        </x14:conditionalFormatting>
        <x14:conditionalFormatting xmlns:xm="http://schemas.microsoft.com/office/excel/2006/main">
          <x14:cfRule type="cellIs" priority="51" operator="equal" id="{5F086EE1-63FD-42B2-B30D-3FB01763B714}">
            <xm:f>'Data '!$D$3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B37</xm:sqref>
        </x14:conditionalFormatting>
        <x14:conditionalFormatting xmlns:xm="http://schemas.microsoft.com/office/excel/2006/main">
          <x14:cfRule type="cellIs" priority="50" operator="equal" id="{47D079B3-D755-46E0-8322-BCFE537C2489}">
            <xm:f>'Data '!$D$3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B38</xm:sqref>
        </x14:conditionalFormatting>
        <x14:conditionalFormatting xmlns:xm="http://schemas.microsoft.com/office/excel/2006/main">
          <x14:cfRule type="cellIs" priority="46" operator="equal" id="{7C165116-A28B-4559-9FA2-FA22E2E6E4DE}">
            <xm:f>'Data '!$D$7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47" operator="equal" id="{7515F580-B685-4BC1-9075-53719C929B44}">
            <xm:f>'Data '!$D$6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48" operator="equal" id="{747CEE91-E8C0-436F-971A-CA5E1C7E1296}">
            <xm:f>'Data '!$D$5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49" operator="equal" id="{43B65891-678C-45C0-A1D3-F31F8FEBE687}">
            <xm:f>'Data '!$D$4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m:sqref>B37:B38</xm:sqref>
        </x14:conditionalFormatting>
        <x14:conditionalFormatting xmlns:xm="http://schemas.microsoft.com/office/excel/2006/main">
          <x14:cfRule type="cellIs" priority="41" operator="equal" id="{56554CE3-6620-463A-8627-66AD48789EEA}">
            <xm:f>'Data '!$D$7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42" operator="equal" id="{09C6B28A-57C7-4C59-9483-A981163A936F}">
            <xm:f>'Data '!$D$6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43" operator="equal" id="{089B26CB-35BE-4780-AB1F-D436F25D2CF1}">
            <xm:f>'Data '!$D$5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44" operator="equal" id="{FACD8081-B016-4876-9289-C7AD4C5D161F}">
            <xm:f>'Data '!$D$4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ellIs" priority="45" operator="equal" id="{C67CA26C-3A4D-452E-9875-2A8247B87D9E}">
            <xm:f>'Data '!$D$3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B31</xm:sqref>
        </x14:conditionalFormatting>
        <x14:conditionalFormatting xmlns:xm="http://schemas.microsoft.com/office/excel/2006/main">
          <x14:cfRule type="cellIs" priority="20" operator="equal" id="{16699757-7A80-4474-AAA9-BE440435517F}">
            <xm:f>'Data '!$D$31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ellIs" priority="21" operator="equal" id="{12293291-D956-490E-81D7-0D4C52E48360}">
            <xm:f>'Data '!$D$34</xm:f>
            <x14:dxf>
              <fill>
                <patternFill patternType="none">
                  <bgColor auto="1"/>
                </patternFill>
              </fill>
            </x14:dxf>
          </x14:cfRule>
          <x14:cfRule type="cellIs" priority="22" operator="equal" id="{A68478B4-FC1A-46C9-B73A-AC920B401445}">
            <xm:f>'Data '!$D$33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ellIs" priority="23" operator="equal" id="{68B1EFDD-C982-46B4-95C7-9EEDEDCDF6A1}">
            <xm:f>'Data '!$D$32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24" operator="equal" id="{1E693379-D670-41D9-BE12-B05A022BF860}">
            <xm:f>'Data '!$D$28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25" operator="equal" id="{41F426A9-DCF1-44D2-8512-84B52F19EB8A}">
            <xm:f>'Data '!$D$29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ellIs" priority="26" operator="equal" id="{C86707A3-A0EB-45BF-AAB6-F54A48FA961C}">
            <xm:f>'Data '!$D$30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ellIs" priority="27" operator="equal" id="{192A766E-259F-4A12-B001-721432100D80}">
            <xm:f>'Data '!$D$31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ellIs" priority="28" operator="equal" id="{112D0259-C844-4117-8112-E69F1DF5635A}">
            <xm:f>'Data '!$D$7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29" operator="equal" id="{DD59BC62-871C-4151-9E13-7098653F869C}">
            <xm:f>'Data '!$D$6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ellIs" priority="30" operator="equal" id="{E3FE54EB-423F-4A43-9A1B-B6C4F8B1D37A}">
            <xm:f>'Data '!$D$5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ellIs" priority="31" operator="equal" id="{3D31A1E1-230E-4047-B3AF-F3249E90D5DF}">
            <xm:f>'Data '!$D$7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32" operator="equal" id="{724584C6-E021-41EE-A425-87B1B8266551}">
            <xm:f>'Data '!$D$6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33" operator="equal" id="{FF54C80C-74A7-4DD7-BF9D-17F6A5AE9196}">
            <xm:f>'Data '!$D$5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34" operator="equal" id="{E857B605-0D34-401F-9233-7F25897B7CEA}">
            <xm:f>'Data '!$D$4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ellIs" priority="35" operator="equal" id="{E5E55877-1321-46AB-A16F-B1B5F69B1534}">
            <xm:f>'Data '!$D$3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B20</xm:sqref>
        </x14:conditionalFormatting>
        <x14:conditionalFormatting xmlns:xm="http://schemas.microsoft.com/office/excel/2006/main">
          <x14:cfRule type="cellIs" priority="15" operator="equal" id="{F0AA12DF-B5ED-4EF9-8C24-F3FE159F1171}">
            <xm:f>'Data '!$A$6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16" operator="equal" id="{9D0D8C04-2390-4C59-AC51-27762EC6EF3A}">
            <xm:f>'Data '!$A$4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17" operator="equal" id="{D3EE66D6-9883-4E6A-A1F3-1A98E16F4DEF}">
            <xm:f>'Data '!$A$5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ellIs" priority="18" operator="equal" id="{67CCB496-91CE-4492-99D1-B8B34F9F871F}">
            <xm:f>'Data '!$A$3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B10</xm:sqref>
        </x14:conditionalFormatting>
        <x14:conditionalFormatting xmlns:xm="http://schemas.microsoft.com/office/excel/2006/main">
          <x14:cfRule type="cellIs" priority="11" operator="equal" id="{4D891A74-E280-4EAF-810C-0D34B0DC1F0E}">
            <xm:f>'Data '!$A$6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12" operator="equal" id="{A4DC3ACC-5EC1-494C-891C-B7BDCB2CCD2C}">
            <xm:f>'Data '!$A$4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13" operator="equal" id="{378576D5-FBBF-412B-B19A-7246BA28EA90}">
            <xm:f>'Data '!$A$5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ellIs" priority="14" operator="equal" id="{74A60203-BEA1-4A0C-9BD4-6768D8000CFB}">
            <xm:f>'Data '!$A$3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B25</xm:sqref>
        </x14:conditionalFormatting>
        <x14:conditionalFormatting xmlns:xm="http://schemas.microsoft.com/office/excel/2006/main">
          <x14:cfRule type="cellIs" priority="1" operator="equal" id="{AE6E2AF9-0676-44FF-84B8-A164672D92EB}">
            <xm:f>'Data '!$D$8</xm:f>
            <x14:dxf>
              <font>
                <color theme="3"/>
              </font>
            </x14:dxf>
          </x14:cfRule>
          <x14:cfRule type="cellIs" priority="2" operator="equal" id="{3013C020-D139-4ADA-ACEF-14CAF6346670}">
            <xm:f>'Data '!$D$8</xm:f>
            <x14:dxf>
              <fill>
                <patternFill>
                  <bgColor theme="0"/>
                </patternFill>
              </fill>
            </x14:dxf>
          </x14:cfRule>
          <x14:cfRule type="cellIs" priority="3" operator="equal" id="{B4D15932-7509-45C2-852C-7ED470721747}">
            <xm:f>'Data '!$D$8</xm:f>
            <x14:dxf>
              <fill>
                <patternFill patternType="none">
                  <bgColor auto="1"/>
                </patternFill>
              </fill>
            </x14:dxf>
          </x14:cfRule>
          <x14:cfRule type="cellIs" priority="4" operator="equal" id="{619863D9-8EBE-48BC-86E9-B418CBF5DFF8}">
            <xm:f>'Data '!$D$8</xm:f>
            <x14:dxf>
              <fill>
                <patternFill>
                  <bgColor theme="0"/>
                </patternFill>
              </fill>
            </x14:dxf>
          </x14:cfRule>
          <x14:cfRule type="cellIs" priority="5" operator="equal" id="{20D73E49-2F21-4F1F-936E-902612057C42}">
            <xm:f>'Data '!$D$8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6" operator="equal" id="{88EBC8BC-8F9F-4B40-B4CD-0E78E13A6120}">
            <xm:f>'Data '!$D$7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7" operator="equal" id="{07F3C717-B751-4FB9-9ACC-F52320AE2424}">
            <xm:f>'Data '!$D$6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8" operator="equal" id="{155A0504-89D4-4129-954B-958414CE0618}">
            <xm:f>'Data '!$D$5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9" operator="equal" id="{D2C84812-1CAB-476B-ABB9-D3E03735C666}">
            <xm:f>'Data '!$D$4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ellIs" priority="10" operator="equal" id="{867E62F9-DF4A-4569-BF23-EAD43E700D72}">
            <xm:f>'Data '!$D$3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B25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00000000-0002-0000-0000-000000000000}">
          <x14:formula1>
            <xm:f>'Data '!$A$3:$A$7</xm:f>
          </x14:formula1>
          <xm:sqref>B32 B27:B28 B14:B19 B34:B36 B22:B25 B12 B5:B10</xm:sqref>
        </x14:dataValidation>
        <x14:dataValidation type="list" allowBlank="1" showInputMessage="1" showErrorMessage="1" xr:uid="{00000000-0002-0000-0000-000001000000}">
          <x14:formula1>
            <xm:f>'Data '!$A$11:$A$16</xm:f>
          </x14:formula1>
          <xm:sqref>B29:B30</xm:sqref>
        </x14:dataValidation>
        <x14:dataValidation type="list" allowBlank="1" showInputMessage="1" showErrorMessage="1" xr:uid="{00000000-0002-0000-0000-000002000000}">
          <x14:formula1>
            <xm:f>'Data '!$L$20:$L$25</xm:f>
          </x14:formula1>
          <xm:sqref>B33</xm:sqref>
        </x14:dataValidation>
        <x14:dataValidation type="list" allowBlank="1" showInputMessage="1" showErrorMessage="1" xr:uid="{00000000-0002-0000-0000-000003000000}">
          <x14:formula1>
            <xm:f>'Data '!$A$32:$A$36</xm:f>
          </x14:formula1>
          <xm:sqref>B21</xm:sqref>
        </x14:dataValidation>
        <x14:dataValidation type="list" allowBlank="1" showInputMessage="1" showErrorMessage="1" xr:uid="{00000000-0002-0000-0000-000004000000}">
          <x14:formula1>
            <xm:f>'Data '!$D$3:$D$8</xm:f>
          </x14:formula1>
          <xm:sqref>B11 B31 B26 B37:B38</xm:sqref>
        </x14:dataValidation>
        <x14:dataValidation type="list" allowBlank="1" showInputMessage="1" showErrorMessage="1" xr:uid="{00000000-0002-0000-0000-000005000000}">
          <x14:formula1>
            <xm:f>'Data '!$A$39:$A$42</xm:f>
          </x14:formula1>
          <xm:sqref>B13</xm:sqref>
        </x14:dataValidation>
        <x14:dataValidation type="list" allowBlank="1" showInputMessage="1" showErrorMessage="1" xr:uid="{00000000-0002-0000-0000-000008000000}">
          <x14:formula1>
            <xm:f>'Data '!$D$28:$D$33</xm:f>
          </x14:formula1>
          <xm:sqref>B20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10"/>
  <sheetViews>
    <sheetView topLeftCell="A2" workbookViewId="0">
      <selection activeCell="D32" sqref="D32"/>
    </sheetView>
  </sheetViews>
  <sheetFormatPr defaultRowHeight="15" x14ac:dyDescent="0.25"/>
  <cols>
    <col min="1" max="1" width="54.140625" customWidth="1"/>
    <col min="4" max="4" width="16.42578125" bestFit="1" customWidth="1"/>
    <col min="7" max="7" width="9.85546875" bestFit="1" customWidth="1"/>
    <col min="12" max="12" width="70" bestFit="1" customWidth="1"/>
  </cols>
  <sheetData>
    <row r="1" spans="1:13" ht="23.25" x14ac:dyDescent="0.35">
      <c r="A1" s="2" t="s">
        <v>41</v>
      </c>
    </row>
    <row r="2" spans="1:13" x14ac:dyDescent="0.25">
      <c r="A2" s="3" t="s">
        <v>14</v>
      </c>
      <c r="D2" s="3" t="s">
        <v>14</v>
      </c>
      <c r="G2" s="3" t="s">
        <v>19</v>
      </c>
      <c r="J2" t="s">
        <v>59</v>
      </c>
      <c r="L2" s="3" t="s">
        <v>28</v>
      </c>
    </row>
    <row r="3" spans="1:13" x14ac:dyDescent="0.25">
      <c r="A3" t="s">
        <v>9</v>
      </c>
      <c r="B3">
        <v>10</v>
      </c>
      <c r="D3" t="s">
        <v>15</v>
      </c>
      <c r="E3">
        <v>10</v>
      </c>
      <c r="G3" s="19">
        <v>0.9</v>
      </c>
      <c r="H3" s="26" t="s">
        <v>20</v>
      </c>
      <c r="L3" s="8">
        <v>0</v>
      </c>
      <c r="M3">
        <v>10</v>
      </c>
    </row>
    <row r="4" spans="1:13" x14ac:dyDescent="0.25">
      <c r="A4" t="s">
        <v>10</v>
      </c>
      <c r="B4">
        <v>2</v>
      </c>
      <c r="D4" t="s">
        <v>16</v>
      </c>
      <c r="E4">
        <v>5</v>
      </c>
      <c r="G4" s="19">
        <v>0.75</v>
      </c>
      <c r="H4" s="26" t="s">
        <v>21</v>
      </c>
      <c r="I4" t="s">
        <v>20</v>
      </c>
      <c r="J4" t="s">
        <v>21</v>
      </c>
      <c r="L4" s="7" t="s">
        <v>29</v>
      </c>
      <c r="M4">
        <v>5</v>
      </c>
    </row>
    <row r="5" spans="1:13" x14ac:dyDescent="0.25">
      <c r="A5" t="s">
        <v>11</v>
      </c>
      <c r="B5">
        <v>5</v>
      </c>
      <c r="D5" s="4" t="s">
        <v>17</v>
      </c>
      <c r="E5">
        <v>2</v>
      </c>
      <c r="G5" s="19">
        <v>0.65</v>
      </c>
      <c r="H5" s="24" t="s">
        <v>22</v>
      </c>
      <c r="L5" s="7" t="s">
        <v>30</v>
      </c>
      <c r="M5">
        <v>3</v>
      </c>
    </row>
    <row r="6" spans="1:13" x14ac:dyDescent="0.25">
      <c r="A6" t="s">
        <v>12</v>
      </c>
      <c r="B6">
        <v>0</v>
      </c>
      <c r="D6" t="s">
        <v>18</v>
      </c>
      <c r="E6">
        <v>0</v>
      </c>
      <c r="G6" s="19">
        <v>0.55000000000000004</v>
      </c>
      <c r="H6" s="24" t="s">
        <v>23</v>
      </c>
      <c r="I6" t="s">
        <v>22</v>
      </c>
      <c r="J6" t="s">
        <v>23</v>
      </c>
      <c r="L6" s="7" t="s">
        <v>31</v>
      </c>
      <c r="M6">
        <v>2</v>
      </c>
    </row>
    <row r="7" spans="1:13" x14ac:dyDescent="0.25">
      <c r="A7" t="s">
        <v>13</v>
      </c>
      <c r="B7">
        <v>10</v>
      </c>
      <c r="D7" t="s">
        <v>12</v>
      </c>
      <c r="E7">
        <v>0</v>
      </c>
      <c r="G7" s="19">
        <v>0.45</v>
      </c>
      <c r="H7" s="25" t="s">
        <v>24</v>
      </c>
      <c r="L7" s="7" t="s">
        <v>32</v>
      </c>
      <c r="M7">
        <v>1</v>
      </c>
    </row>
    <row r="8" spans="1:13" x14ac:dyDescent="0.25">
      <c r="D8" t="s">
        <v>13</v>
      </c>
      <c r="E8">
        <v>10</v>
      </c>
      <c r="G8" s="19">
        <v>0.45</v>
      </c>
      <c r="H8" s="25" t="s">
        <v>25</v>
      </c>
      <c r="I8" t="s">
        <v>24</v>
      </c>
      <c r="J8" t="s">
        <v>25</v>
      </c>
      <c r="L8" s="7" t="s">
        <v>12</v>
      </c>
      <c r="M8">
        <v>0</v>
      </c>
    </row>
    <row r="9" spans="1:13" x14ac:dyDescent="0.25">
      <c r="G9" s="18"/>
      <c r="L9" s="7"/>
    </row>
    <row r="10" spans="1:13" x14ac:dyDescent="0.25">
      <c r="A10" s="3" t="s">
        <v>89</v>
      </c>
      <c r="D10" t="s">
        <v>40</v>
      </c>
      <c r="G10" s="21">
        <v>1</v>
      </c>
      <c r="H10" s="26"/>
    </row>
    <row r="11" spans="1:13" x14ac:dyDescent="0.25">
      <c r="A11" t="s">
        <v>33</v>
      </c>
      <c r="B11">
        <v>10</v>
      </c>
      <c r="D11" t="s">
        <v>9</v>
      </c>
      <c r="E11">
        <v>0</v>
      </c>
      <c r="G11" s="21">
        <v>0.99</v>
      </c>
      <c r="H11" s="26"/>
      <c r="L11" s="29"/>
    </row>
    <row r="12" spans="1:13" x14ac:dyDescent="0.25">
      <c r="A12" t="s">
        <v>34</v>
      </c>
      <c r="B12">
        <v>5</v>
      </c>
      <c r="D12" t="s">
        <v>10</v>
      </c>
      <c r="E12">
        <v>10</v>
      </c>
      <c r="G12" s="21">
        <v>0.98</v>
      </c>
      <c r="H12" s="26"/>
    </row>
    <row r="13" spans="1:13" x14ac:dyDescent="0.25">
      <c r="A13" t="s">
        <v>35</v>
      </c>
      <c r="B13">
        <v>2</v>
      </c>
      <c r="D13" t="s">
        <v>11</v>
      </c>
      <c r="E13">
        <v>5</v>
      </c>
      <c r="G13" s="21">
        <v>0.97</v>
      </c>
      <c r="H13" s="26"/>
    </row>
    <row r="14" spans="1:13" x14ac:dyDescent="0.25">
      <c r="A14" t="s">
        <v>36</v>
      </c>
      <c r="B14">
        <v>5</v>
      </c>
      <c r="D14" t="s">
        <v>12</v>
      </c>
      <c r="G14" s="21">
        <v>0.96</v>
      </c>
      <c r="H14" s="26"/>
    </row>
    <row r="15" spans="1:13" x14ac:dyDescent="0.25">
      <c r="A15" t="s">
        <v>12</v>
      </c>
      <c r="B15">
        <v>0</v>
      </c>
      <c r="D15" t="s">
        <v>13</v>
      </c>
      <c r="G15" s="21">
        <v>0.95</v>
      </c>
      <c r="H15" s="26"/>
    </row>
    <row r="16" spans="1:13" x14ac:dyDescent="0.25">
      <c r="A16" t="s">
        <v>13</v>
      </c>
      <c r="B16">
        <v>10</v>
      </c>
      <c r="G16" s="21">
        <v>0.94</v>
      </c>
      <c r="H16" s="26"/>
    </row>
    <row r="17" spans="1:13" x14ac:dyDescent="0.25">
      <c r="A17" s="3" t="s">
        <v>88</v>
      </c>
      <c r="G17" s="21">
        <v>0.93</v>
      </c>
      <c r="H17" s="26"/>
    </row>
    <row r="18" spans="1:13" x14ac:dyDescent="0.25">
      <c r="A18" t="s">
        <v>9</v>
      </c>
      <c r="B18">
        <v>10</v>
      </c>
      <c r="G18" s="21">
        <v>0.92</v>
      </c>
      <c r="H18" s="26"/>
    </row>
    <row r="19" spans="1:13" x14ac:dyDescent="0.25">
      <c r="A19" t="s">
        <v>10</v>
      </c>
      <c r="B19">
        <v>2</v>
      </c>
      <c r="G19" s="21">
        <v>0.91</v>
      </c>
      <c r="H19" s="26"/>
      <c r="L19" s="28" t="s">
        <v>93</v>
      </c>
    </row>
    <row r="20" spans="1:13" x14ac:dyDescent="0.25">
      <c r="A20" t="s">
        <v>12</v>
      </c>
      <c r="B20">
        <v>0</v>
      </c>
      <c r="G20" s="21">
        <v>0.9</v>
      </c>
      <c r="H20" s="26"/>
      <c r="L20" t="s">
        <v>50</v>
      </c>
      <c r="M20">
        <v>10</v>
      </c>
    </row>
    <row r="21" spans="1:13" x14ac:dyDescent="0.25">
      <c r="A21" t="s">
        <v>60</v>
      </c>
      <c r="B21">
        <v>10</v>
      </c>
      <c r="E21">
        <v>10</v>
      </c>
      <c r="G21" s="21">
        <v>0.89</v>
      </c>
      <c r="H21" s="26"/>
      <c r="L21" t="s">
        <v>49</v>
      </c>
      <c r="M21">
        <v>5</v>
      </c>
    </row>
    <row r="22" spans="1:13" x14ac:dyDescent="0.25">
      <c r="E22">
        <v>2</v>
      </c>
      <c r="G22" s="21">
        <v>0.88</v>
      </c>
      <c r="H22" s="26"/>
      <c r="L22" t="s">
        <v>48</v>
      </c>
      <c r="M22">
        <v>2</v>
      </c>
    </row>
    <row r="23" spans="1:13" x14ac:dyDescent="0.25">
      <c r="E23">
        <v>5</v>
      </c>
      <c r="G23" s="21">
        <v>0.87</v>
      </c>
      <c r="H23" s="26"/>
      <c r="L23" t="s">
        <v>12</v>
      </c>
      <c r="M23">
        <v>0</v>
      </c>
    </row>
    <row r="24" spans="1:13" x14ac:dyDescent="0.25">
      <c r="A24" s="3" t="s">
        <v>90</v>
      </c>
      <c r="E24">
        <v>0</v>
      </c>
      <c r="G24" s="21">
        <v>0.86</v>
      </c>
      <c r="H24" s="26"/>
      <c r="L24" t="s">
        <v>10</v>
      </c>
      <c r="M24">
        <v>10</v>
      </c>
    </row>
    <row r="25" spans="1:13" x14ac:dyDescent="0.25">
      <c r="A25" s="9" t="s">
        <v>37</v>
      </c>
      <c r="B25">
        <v>10</v>
      </c>
      <c r="E25">
        <v>0</v>
      </c>
      <c r="G25" s="21">
        <v>0.85</v>
      </c>
      <c r="H25" s="26"/>
      <c r="L25" t="s">
        <v>13</v>
      </c>
      <c r="M25">
        <v>10</v>
      </c>
    </row>
    <row r="26" spans="1:13" x14ac:dyDescent="0.25">
      <c r="A26" s="9" t="s">
        <v>38</v>
      </c>
      <c r="B26">
        <v>5</v>
      </c>
      <c r="G26" s="21">
        <v>0.84</v>
      </c>
      <c r="H26" s="26"/>
    </row>
    <row r="27" spans="1:13" x14ac:dyDescent="0.25">
      <c r="A27" s="9" t="s">
        <v>39</v>
      </c>
      <c r="B27">
        <v>2</v>
      </c>
      <c r="D27" s="3" t="s">
        <v>14</v>
      </c>
      <c r="E27" s="3" t="s">
        <v>91</v>
      </c>
      <c r="G27" s="21">
        <v>0.83</v>
      </c>
      <c r="H27" s="26"/>
    </row>
    <row r="28" spans="1:13" x14ac:dyDescent="0.25">
      <c r="A28" s="9" t="s">
        <v>12</v>
      </c>
      <c r="B28">
        <v>0</v>
      </c>
      <c r="D28" t="s">
        <v>62</v>
      </c>
      <c r="E28">
        <v>0</v>
      </c>
      <c r="G28" s="21">
        <v>0.82</v>
      </c>
      <c r="H28" s="26"/>
    </row>
    <row r="29" spans="1:13" x14ac:dyDescent="0.25">
      <c r="A29" s="9" t="s">
        <v>13</v>
      </c>
      <c r="B29">
        <v>10</v>
      </c>
      <c r="D29" t="s">
        <v>17</v>
      </c>
      <c r="E29">
        <v>2</v>
      </c>
      <c r="G29" s="21">
        <v>0.81</v>
      </c>
      <c r="H29" s="26"/>
    </row>
    <row r="30" spans="1:13" x14ac:dyDescent="0.25">
      <c r="D30" s="4" t="s">
        <v>61</v>
      </c>
      <c r="E30">
        <v>5</v>
      </c>
      <c r="G30" s="21">
        <v>0.8</v>
      </c>
      <c r="H30" s="26"/>
    </row>
    <row r="31" spans="1:13" x14ac:dyDescent="0.25">
      <c r="A31" s="27" t="s">
        <v>92</v>
      </c>
      <c r="D31" s="71" t="s">
        <v>98</v>
      </c>
      <c r="E31">
        <v>10</v>
      </c>
      <c r="G31" s="21">
        <v>0.79</v>
      </c>
      <c r="H31" s="24"/>
    </row>
    <row r="32" spans="1:13" x14ac:dyDescent="0.25">
      <c r="A32" t="s">
        <v>9</v>
      </c>
      <c r="B32">
        <v>10</v>
      </c>
      <c r="D32" t="s">
        <v>12</v>
      </c>
      <c r="E32">
        <v>0</v>
      </c>
      <c r="G32" s="21">
        <v>0.78</v>
      </c>
      <c r="H32" s="24"/>
    </row>
    <row r="33" spans="1:8" x14ac:dyDescent="0.25">
      <c r="A33" t="s">
        <v>10</v>
      </c>
      <c r="B33">
        <v>2</v>
      </c>
      <c r="D33" t="s">
        <v>13</v>
      </c>
      <c r="E33">
        <v>10</v>
      </c>
      <c r="G33" s="21">
        <v>0.77</v>
      </c>
      <c r="H33" s="24"/>
    </row>
    <row r="34" spans="1:8" x14ac:dyDescent="0.25">
      <c r="A34" t="s">
        <v>11</v>
      </c>
      <c r="B34">
        <v>5</v>
      </c>
      <c r="G34" s="21">
        <v>0.76</v>
      </c>
      <c r="H34" s="24"/>
    </row>
    <row r="35" spans="1:8" x14ac:dyDescent="0.25">
      <c r="A35" t="s">
        <v>12</v>
      </c>
      <c r="B35">
        <v>0</v>
      </c>
      <c r="G35" s="21">
        <v>0.75</v>
      </c>
      <c r="H35" s="24"/>
    </row>
    <row r="36" spans="1:8" x14ac:dyDescent="0.25">
      <c r="A36" t="s">
        <v>13</v>
      </c>
      <c r="B36">
        <v>10</v>
      </c>
      <c r="G36" s="21">
        <v>0.74</v>
      </c>
      <c r="H36" s="24"/>
    </row>
    <row r="37" spans="1:8" x14ac:dyDescent="0.25">
      <c r="G37" s="21">
        <v>0.73</v>
      </c>
      <c r="H37" s="24"/>
    </row>
    <row r="38" spans="1:8" x14ac:dyDescent="0.25">
      <c r="A38" s="3" t="s">
        <v>43</v>
      </c>
      <c r="G38" s="21">
        <v>0.72</v>
      </c>
      <c r="H38" s="24"/>
    </row>
    <row r="39" spans="1:8" x14ac:dyDescent="0.25">
      <c r="A39" t="s">
        <v>9</v>
      </c>
      <c r="B39">
        <v>0</v>
      </c>
      <c r="G39" s="21">
        <v>0.71</v>
      </c>
      <c r="H39" s="24"/>
    </row>
    <row r="40" spans="1:8" x14ac:dyDescent="0.25">
      <c r="A40" t="s">
        <v>10</v>
      </c>
      <c r="B40">
        <v>10</v>
      </c>
      <c r="G40" s="21">
        <v>0.7</v>
      </c>
      <c r="H40" s="24"/>
    </row>
    <row r="41" spans="1:8" x14ac:dyDescent="0.25">
      <c r="A41" t="s">
        <v>11</v>
      </c>
      <c r="B41">
        <v>5</v>
      </c>
      <c r="G41" s="21">
        <v>0.69</v>
      </c>
      <c r="H41" s="24"/>
    </row>
    <row r="42" spans="1:8" x14ac:dyDescent="0.25">
      <c r="A42" t="s">
        <v>12</v>
      </c>
      <c r="B42">
        <v>0</v>
      </c>
      <c r="G42" s="21">
        <v>0.68</v>
      </c>
      <c r="H42" s="24"/>
    </row>
    <row r="43" spans="1:8" x14ac:dyDescent="0.25">
      <c r="A43" t="s">
        <v>13</v>
      </c>
      <c r="B43" s="30">
        <v>10</v>
      </c>
      <c r="G43" s="21">
        <v>0.67</v>
      </c>
      <c r="H43" s="24"/>
    </row>
    <row r="44" spans="1:8" x14ac:dyDescent="0.25">
      <c r="G44" s="21">
        <v>0.66</v>
      </c>
      <c r="H44" s="24"/>
    </row>
    <row r="45" spans="1:8" x14ac:dyDescent="0.25">
      <c r="G45" s="21">
        <v>0.65</v>
      </c>
      <c r="H45" s="24"/>
    </row>
    <row r="46" spans="1:8" x14ac:dyDescent="0.25">
      <c r="G46" s="21">
        <v>0.64</v>
      </c>
      <c r="H46" s="24"/>
    </row>
    <row r="47" spans="1:8" x14ac:dyDescent="0.25">
      <c r="G47" s="21">
        <v>0.63</v>
      </c>
      <c r="H47" s="24"/>
    </row>
    <row r="48" spans="1:8" x14ac:dyDescent="0.25">
      <c r="G48" s="21">
        <v>0.62</v>
      </c>
      <c r="H48" s="24"/>
    </row>
    <row r="49" spans="7:8" x14ac:dyDescent="0.25">
      <c r="G49" s="21">
        <v>0.61</v>
      </c>
      <c r="H49" s="24"/>
    </row>
    <row r="50" spans="7:8" x14ac:dyDescent="0.25">
      <c r="G50" s="21">
        <v>0.6</v>
      </c>
      <c r="H50" s="24"/>
    </row>
    <row r="51" spans="7:8" x14ac:dyDescent="0.25">
      <c r="G51" s="21">
        <v>0.59</v>
      </c>
      <c r="H51" s="24"/>
    </row>
    <row r="52" spans="7:8" x14ac:dyDescent="0.25">
      <c r="G52" s="21">
        <v>0.57999999999999996</v>
      </c>
      <c r="H52" s="24"/>
    </row>
    <row r="53" spans="7:8" x14ac:dyDescent="0.25">
      <c r="G53" s="21">
        <v>0.56999999999999995</v>
      </c>
      <c r="H53" s="24"/>
    </row>
    <row r="54" spans="7:8" x14ac:dyDescent="0.25">
      <c r="G54" s="21">
        <v>0.56000000000000005</v>
      </c>
      <c r="H54" s="24"/>
    </row>
    <row r="55" spans="7:8" x14ac:dyDescent="0.25">
      <c r="G55" s="21">
        <v>0.55000000000000004</v>
      </c>
      <c r="H55" s="24"/>
    </row>
    <row r="56" spans="7:8" x14ac:dyDescent="0.25">
      <c r="G56" s="21">
        <v>0.54</v>
      </c>
      <c r="H56" s="24"/>
    </row>
    <row r="57" spans="7:8" x14ac:dyDescent="0.25">
      <c r="G57" s="21">
        <v>0.53</v>
      </c>
      <c r="H57" s="24"/>
    </row>
    <row r="58" spans="7:8" x14ac:dyDescent="0.25">
      <c r="G58" s="21">
        <v>0.52</v>
      </c>
      <c r="H58" s="24"/>
    </row>
    <row r="59" spans="7:8" x14ac:dyDescent="0.25">
      <c r="G59" s="21">
        <v>0.51</v>
      </c>
      <c r="H59" s="24"/>
    </row>
    <row r="60" spans="7:8" x14ac:dyDescent="0.25">
      <c r="G60" s="21">
        <v>0.5</v>
      </c>
      <c r="H60" s="24"/>
    </row>
    <row r="61" spans="7:8" x14ac:dyDescent="0.25">
      <c r="G61" s="21">
        <v>0.49</v>
      </c>
      <c r="H61" s="24"/>
    </row>
    <row r="62" spans="7:8" x14ac:dyDescent="0.25">
      <c r="G62" s="21">
        <v>0.48</v>
      </c>
      <c r="H62" s="24"/>
    </row>
    <row r="63" spans="7:8" x14ac:dyDescent="0.25">
      <c r="G63" s="21">
        <v>0.47</v>
      </c>
      <c r="H63" s="24"/>
    </row>
    <row r="64" spans="7:8" x14ac:dyDescent="0.25">
      <c r="G64" s="21">
        <v>0.46</v>
      </c>
      <c r="H64" s="24"/>
    </row>
    <row r="65" spans="7:8" x14ac:dyDescent="0.25">
      <c r="G65" s="21">
        <v>0.45</v>
      </c>
      <c r="H65" s="24"/>
    </row>
    <row r="66" spans="7:8" x14ac:dyDescent="0.25">
      <c r="G66" s="21">
        <v>0.44</v>
      </c>
      <c r="H66" s="24"/>
    </row>
    <row r="67" spans="7:8" x14ac:dyDescent="0.25">
      <c r="G67" s="21">
        <v>0.42999999999999899</v>
      </c>
      <c r="H67" s="24"/>
    </row>
    <row r="68" spans="7:8" x14ac:dyDescent="0.25">
      <c r="G68" s="21">
        <v>0.41999999999999899</v>
      </c>
      <c r="H68" s="24"/>
    </row>
    <row r="69" spans="7:8" x14ac:dyDescent="0.25">
      <c r="G69" s="21">
        <v>0.40999999999999898</v>
      </c>
      <c r="H69" s="24"/>
    </row>
    <row r="70" spans="7:8" x14ac:dyDescent="0.25">
      <c r="G70" s="21">
        <v>0.39999999999999902</v>
      </c>
      <c r="H70" s="24"/>
    </row>
    <row r="71" spans="7:8" x14ac:dyDescent="0.25">
      <c r="G71" s="21">
        <v>0.38999999999999901</v>
      </c>
      <c r="H71" s="25"/>
    </row>
    <row r="72" spans="7:8" x14ac:dyDescent="0.25">
      <c r="G72" s="21">
        <v>0.37999999999999901</v>
      </c>
      <c r="H72" s="25"/>
    </row>
    <row r="73" spans="7:8" x14ac:dyDescent="0.25">
      <c r="G73" s="21">
        <v>0.369999999999999</v>
      </c>
      <c r="H73" s="25"/>
    </row>
    <row r="74" spans="7:8" x14ac:dyDescent="0.25">
      <c r="G74" s="21">
        <v>0.35999999999999899</v>
      </c>
      <c r="H74" s="25"/>
    </row>
    <row r="75" spans="7:8" x14ac:dyDescent="0.25">
      <c r="G75" s="21">
        <v>0.34999999999999898</v>
      </c>
      <c r="H75" s="25"/>
    </row>
    <row r="76" spans="7:8" x14ac:dyDescent="0.25">
      <c r="G76" s="21">
        <v>0.33999999999999903</v>
      </c>
      <c r="H76" s="25"/>
    </row>
    <row r="77" spans="7:8" x14ac:dyDescent="0.25">
      <c r="G77" s="21">
        <v>0.32999999999999902</v>
      </c>
      <c r="H77" s="25"/>
    </row>
    <row r="78" spans="7:8" x14ac:dyDescent="0.25">
      <c r="G78" s="21">
        <v>0.31999999999999901</v>
      </c>
      <c r="H78" s="25"/>
    </row>
    <row r="79" spans="7:8" x14ac:dyDescent="0.25">
      <c r="G79" s="21">
        <v>0.309999999999999</v>
      </c>
      <c r="H79" s="25"/>
    </row>
    <row r="80" spans="7:8" x14ac:dyDescent="0.25">
      <c r="G80" s="21">
        <v>0.29999999999999899</v>
      </c>
      <c r="H80" s="25"/>
    </row>
    <row r="81" spans="7:8" x14ac:dyDescent="0.25">
      <c r="G81" s="21">
        <v>0.28999999999999898</v>
      </c>
      <c r="H81" s="25"/>
    </row>
    <row r="82" spans="7:8" x14ac:dyDescent="0.25">
      <c r="G82" s="21">
        <v>0.27999999999999903</v>
      </c>
      <c r="H82" s="25"/>
    </row>
    <row r="83" spans="7:8" x14ac:dyDescent="0.25">
      <c r="G83" s="21">
        <v>0.26999999999999902</v>
      </c>
      <c r="H83" s="25"/>
    </row>
    <row r="84" spans="7:8" x14ac:dyDescent="0.25">
      <c r="G84" s="21">
        <v>0.25999999999999901</v>
      </c>
      <c r="H84" s="25"/>
    </row>
    <row r="85" spans="7:8" x14ac:dyDescent="0.25">
      <c r="G85" s="21">
        <v>0.249999999999999</v>
      </c>
      <c r="H85" s="25"/>
    </row>
    <row r="86" spans="7:8" x14ac:dyDescent="0.25">
      <c r="G86" s="21">
        <v>0.23999999999999899</v>
      </c>
      <c r="H86" s="25"/>
    </row>
    <row r="87" spans="7:8" x14ac:dyDescent="0.25">
      <c r="G87" s="21">
        <v>0.22999999999999901</v>
      </c>
      <c r="H87" s="25"/>
    </row>
    <row r="88" spans="7:8" x14ac:dyDescent="0.25">
      <c r="G88" s="21">
        <v>0.219999999999999</v>
      </c>
      <c r="H88" s="25"/>
    </row>
    <row r="89" spans="7:8" x14ac:dyDescent="0.25">
      <c r="G89" s="21">
        <v>0.20999999999999899</v>
      </c>
      <c r="H89" s="25"/>
    </row>
    <row r="90" spans="7:8" x14ac:dyDescent="0.25">
      <c r="G90" s="21">
        <v>0.19999999999999901</v>
      </c>
      <c r="H90" s="25"/>
    </row>
    <row r="91" spans="7:8" x14ac:dyDescent="0.25">
      <c r="G91" s="21">
        <v>0.189999999999999</v>
      </c>
      <c r="H91" s="25"/>
    </row>
    <row r="92" spans="7:8" x14ac:dyDescent="0.25">
      <c r="G92" s="21">
        <v>0.17999999999999899</v>
      </c>
      <c r="H92" s="25"/>
    </row>
    <row r="93" spans="7:8" x14ac:dyDescent="0.25">
      <c r="G93" s="21">
        <v>0.16999999999999901</v>
      </c>
      <c r="H93" s="25"/>
    </row>
    <row r="94" spans="7:8" x14ac:dyDescent="0.25">
      <c r="G94" s="21">
        <v>0.159999999999999</v>
      </c>
      <c r="H94" s="25"/>
    </row>
    <row r="95" spans="7:8" x14ac:dyDescent="0.25">
      <c r="G95" s="21">
        <v>0.149999999999999</v>
      </c>
      <c r="H95" s="25"/>
    </row>
    <row r="96" spans="7:8" x14ac:dyDescent="0.25">
      <c r="G96" s="21">
        <v>0.13999999999999899</v>
      </c>
      <c r="H96" s="25"/>
    </row>
    <row r="97" spans="7:8" x14ac:dyDescent="0.25">
      <c r="G97" s="21">
        <v>0.12999999999999901</v>
      </c>
      <c r="H97" s="25"/>
    </row>
    <row r="98" spans="7:8" x14ac:dyDescent="0.25">
      <c r="G98" s="21">
        <v>0.119999999999999</v>
      </c>
      <c r="H98" s="25"/>
    </row>
    <row r="99" spans="7:8" x14ac:dyDescent="0.25">
      <c r="G99" s="21">
        <v>0.109999999999999</v>
      </c>
      <c r="H99" s="25"/>
    </row>
    <row r="100" spans="7:8" x14ac:dyDescent="0.25">
      <c r="G100" s="21">
        <v>9.9999999999999006E-2</v>
      </c>
      <c r="H100" s="25"/>
    </row>
    <row r="101" spans="7:8" x14ac:dyDescent="0.25">
      <c r="G101" s="21">
        <v>8.9999999999998997E-2</v>
      </c>
      <c r="H101" s="25"/>
    </row>
    <row r="102" spans="7:8" x14ac:dyDescent="0.25">
      <c r="G102" s="21">
        <v>7.9999999999999002E-2</v>
      </c>
      <c r="H102" s="25"/>
    </row>
    <row r="103" spans="7:8" x14ac:dyDescent="0.25">
      <c r="G103" s="21">
        <v>6.9999999999998994E-2</v>
      </c>
      <c r="H103" s="25"/>
    </row>
    <row r="104" spans="7:8" x14ac:dyDescent="0.25">
      <c r="G104" s="21">
        <v>5.9999999999999103E-2</v>
      </c>
      <c r="H104" s="25"/>
    </row>
    <row r="105" spans="7:8" x14ac:dyDescent="0.25">
      <c r="G105" s="21">
        <v>4.9999999999998997E-2</v>
      </c>
      <c r="H105" s="25"/>
    </row>
    <row r="106" spans="7:8" x14ac:dyDescent="0.25">
      <c r="G106" s="21">
        <v>3.9999999999999002E-2</v>
      </c>
      <c r="H106" s="25"/>
    </row>
    <row r="107" spans="7:8" x14ac:dyDescent="0.25">
      <c r="G107" s="21">
        <v>2.9999999999999E-2</v>
      </c>
      <c r="H107" s="25"/>
    </row>
    <row r="108" spans="7:8" x14ac:dyDescent="0.25">
      <c r="G108" s="21">
        <v>1.9999999999999001E-2</v>
      </c>
      <c r="H108" s="25"/>
    </row>
    <row r="109" spans="7:8" x14ac:dyDescent="0.25">
      <c r="G109" s="21">
        <v>9.9999999999990097E-3</v>
      </c>
      <c r="H109" s="25"/>
    </row>
    <row r="110" spans="7:8" x14ac:dyDescent="0.25">
      <c r="G110" s="21">
        <v>0</v>
      </c>
      <c r="H110" s="25"/>
    </row>
  </sheetData>
  <conditionalFormatting sqref="I7">
    <cfRule type="cellIs" dxfId="0" priority="1" operator="equal">
      <formula>$A$5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Q&amp;A</vt:lpstr>
      <vt:lpstr>Data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2022-03-24T10:41:38Z</dcterms:modified>
</cp:coreProperties>
</file>